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Jose Rey\Desktop\Banco de Datos\Archivos de Venancio (últimos subidos)\"/>
    </mc:Choice>
  </mc:AlternateContent>
  <bookViews>
    <workbookView xWindow="0" yWindow="0" windowWidth="28800" windowHeight="11835" activeTab="12"/>
  </bookViews>
  <sheets>
    <sheet name="Índice" sheetId="20" r:id="rId1"/>
    <sheet name="1" sheetId="1" r:id="rId2"/>
    <sheet name="2.1" sheetId="2" r:id="rId3"/>
    <sheet name="2.2" sheetId="3" r:id="rId4"/>
    <sheet name="3.1.1" sheetId="4" r:id="rId5"/>
    <sheet name="3.1.2" sheetId="5" r:id="rId6"/>
    <sheet name="3.1.3" sheetId="6" r:id="rId7"/>
    <sheet name="3.1.4" sheetId="7" r:id="rId8"/>
    <sheet name="3.1.5" sheetId="8" r:id="rId9"/>
    <sheet name="3.2.1" sheetId="27" r:id="rId10"/>
    <sheet name="3.2.2" sheetId="28" r:id="rId11"/>
    <sheet name="3.3.1" sheetId="11" r:id="rId12"/>
    <sheet name="3.3.2" sheetId="12" r:id="rId13"/>
    <sheet name="3.3.3" sheetId="13" r:id="rId14"/>
    <sheet name="3.3.4" sheetId="14" r:id="rId15"/>
    <sheet name="3.3.5" sheetId="15" r:id="rId16"/>
    <sheet name="3.3.6" sheetId="16" r:id="rId17"/>
    <sheet name="3.3.7" sheetId="17" r:id="rId18"/>
    <sheet name="4.1" sheetId="18" r:id="rId19"/>
    <sheet name="4.2" sheetId="19" r:id="rId20"/>
    <sheet name="5.1.1" sheetId="21" r:id="rId21"/>
    <sheet name="5.1.2" sheetId="22" r:id="rId22"/>
    <sheet name="5.1.3" sheetId="23" r:id="rId23"/>
    <sheet name="5.2.1" sheetId="24" r:id="rId24"/>
    <sheet name="5.2.2" sheetId="25" r:id="rId25"/>
    <sheet name="5.3" sheetId="26" r:id="rId26"/>
  </sheets>
  <externalReferences>
    <externalReference r:id="rId27"/>
    <externalReference r:id="rId28"/>
    <externalReference r:id="rId29"/>
    <externalReference r:id="rId30"/>
  </externalReferences>
  <definedNames>
    <definedName name="\a" localSheetId="4">'[1]sup-122a'!#REF!</definedName>
    <definedName name="\a" localSheetId="5">'[2]Cálculo PIB Trim'!#REF!</definedName>
    <definedName name="\a">'[3]sup-122a'!#REF!</definedName>
    <definedName name="_Fill" hidden="1">'3.3.4'!#REF!</definedName>
    <definedName name="_Regression_Int" localSheetId="14" hidden="1">1</definedName>
    <definedName name="a">#REF!</definedName>
    <definedName name="Area_a_imprimir">#REF!</definedName>
    <definedName name="_xlnm.Print_Area" localSheetId="4">'3.1.1'!$A$2:$L$58</definedName>
    <definedName name="_xlnm.Print_Area" localSheetId="5">'3.1.2'!$A$5:$I$69</definedName>
    <definedName name="_xlnm.Print_Area" localSheetId="6">'3.1.3'!$A$4:$I$33</definedName>
    <definedName name="_xlnm.Print_Area" localSheetId="7">'3.1.4'!$B$5:$J$34</definedName>
    <definedName name="_xlnm.Print_Area" localSheetId="8">'3.1.5'!$A$5:$I$18</definedName>
    <definedName name="_xlnm.Print_Area" localSheetId="14">'3.3.4'!$1:$1048576</definedName>
    <definedName name="DIARIO1B" localSheetId="4">'[1]sup-122a'!#REF!</definedName>
    <definedName name="DIARIO1B" localSheetId="5">'[2]Cálculo PIB Trim'!#REF!</definedName>
    <definedName name="DIARIO1B">'[3]sup-122a'!#REF!</definedName>
    <definedName name="DIARIO1E" localSheetId="4">'[1]sup-122a'!#REF!</definedName>
    <definedName name="DIARIO1E" localSheetId="5">'[2]Cálculo PIB Trim'!#REF!</definedName>
    <definedName name="DIARIO1E">'[3]sup-122a'!#REF!</definedName>
    <definedName name="DIARIO2A" localSheetId="4">'[1]sup-122a'!#REF!</definedName>
    <definedName name="DIARIO2A" localSheetId="5">'[2]Cálculo PIB Trim'!#REF!</definedName>
    <definedName name="DIARIO2A">'[3]sup-122a'!#REF!</definedName>
    <definedName name="DIARIO2B" localSheetId="4">'[1]sup-122a'!#REF!</definedName>
    <definedName name="DIARIO2B" localSheetId="5">'[2]Cálculo PIB Trim'!#REF!</definedName>
    <definedName name="DIARIO2B">'[3]sup-122a'!#REF!</definedName>
    <definedName name="DIARIO2E" localSheetId="4">'[1]sup-122a'!#REF!</definedName>
    <definedName name="DIARIO2E" localSheetId="5">'[2]Cálculo PIB Trim'!#REF!</definedName>
    <definedName name="DIARIO2E">'[3]sup-122a'!#REF!</definedName>
    <definedName name="MENSAL2" localSheetId="4">'[1]sup-122a'!#REF!</definedName>
    <definedName name="MENSAL2" localSheetId="5">'[2]Cálculo PIB Trim'!#REF!</definedName>
    <definedName name="MENSAL2">'[3]sup-122a'!#REF!</definedName>
    <definedName name="MENSAL4" localSheetId="4">'[1]sup-122a'!#REF!</definedName>
    <definedName name="MENSAL4" localSheetId="5">'[2]Cálculo PIB Trim'!#REF!</definedName>
    <definedName name="MENSAL4">'[3]sup-122a'!#REF!</definedName>
    <definedName name="RODAPE1" localSheetId="4">'[1]sup-122a'!#REF!</definedName>
    <definedName name="RODAPE1" localSheetId="5">'[2]Cálculo PIB Trim'!#REF!</definedName>
    <definedName name="RODAPE1">'[3]sup-122a'!#REF!</definedName>
    <definedName name="RODAPE6" localSheetId="4">'[1]sup-122a'!#REF!</definedName>
    <definedName name="RODAPE6" localSheetId="5">'[2]Cálculo PIB Trim'!#REF!</definedName>
    <definedName name="RODAPE6">'[3]sup-122a'!#REF!</definedName>
    <definedName name="RODAPE7" localSheetId="4">'[1]sup-122a'!#REF!</definedName>
    <definedName name="RODAPE7" localSheetId="5">'[2]Cálculo PIB Trim'!#REF!</definedName>
    <definedName name="RODAPE7">'[3]sup-122a'!#REF!</definedName>
    <definedName name="RODAPE8" localSheetId="4">'[1]sup-122a'!#REF!</definedName>
    <definedName name="RODAPE8" localSheetId="5">'[2]Cálculo PIB Trim'!#REF!</definedName>
    <definedName name="RODAPE8">'[3]sup-122a'!#REF!</definedName>
    <definedName name="_xlnm.Print_Titles" localSheetId="4">'3.1.1'!$2:$9</definedName>
    <definedName name="_xlnm.Print_Titles" localSheetId="5">'3.1.2'!$5:$11</definedName>
    <definedName name="_xlnm.Print_Titles" localSheetId="6">'3.1.3'!$4:$10</definedName>
    <definedName name="_xlnm.Print_Titles" localSheetId="7">'3.1.4'!$5:$11</definedName>
    <definedName name="_xlnm.Print_Titles" localSheetId="8">'3.1.5'!$5:$10</definedName>
    <definedName name="ULTMES" localSheetId="4">'[1]sup-122a'!#REF!</definedName>
    <definedName name="ULTMES" localSheetId="5">'[2]Cálculo PIB Trim'!#REF!</definedName>
    <definedName name="ULTMES">'[3]sup-122a'!#REF!</definedName>
  </definedNames>
  <calcPr calcId="152511"/>
</workbook>
</file>

<file path=xl/calcChain.xml><?xml version="1.0" encoding="utf-8"?>
<calcChain xmlns="http://schemas.openxmlformats.org/spreadsheetml/2006/main">
  <c r="E791" i="12" l="1"/>
  <c r="E792" i="12"/>
  <c r="E793" i="12"/>
  <c r="E790" i="12"/>
  <c r="F62" i="3" l="1"/>
  <c r="G30" i="2" l="1"/>
  <c r="F30" i="2"/>
  <c r="C30" i="2"/>
  <c r="B30" i="2"/>
  <c r="E30" i="2"/>
  <c r="D30" i="2"/>
  <c r="D41" i="21" l="1"/>
  <c r="C41" i="21"/>
  <c r="B41" i="21"/>
  <c r="D40" i="21"/>
  <c r="C40" i="21"/>
  <c r="B40" i="21"/>
  <c r="D39" i="21"/>
  <c r="C39" i="21"/>
  <c r="B39" i="21"/>
  <c r="C387" i="16"/>
  <c r="D387" i="16" s="1"/>
  <c r="E512" i="14"/>
  <c r="E511" i="14"/>
  <c r="F510" i="14"/>
  <c r="F737" i="12"/>
  <c r="E733" i="12"/>
  <c r="E732" i="12"/>
  <c r="F732" i="12" s="1"/>
  <c r="E9" i="12"/>
  <c r="D152" i="11"/>
  <c r="D151" i="11"/>
  <c r="I50" i="7"/>
  <c r="F50" i="7"/>
  <c r="I49" i="7"/>
  <c r="F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F35" i="5"/>
  <c r="H35" i="5" s="1"/>
  <c r="C35" i="5"/>
  <c r="E35" i="5" s="1"/>
  <c r="F34" i="5"/>
  <c r="H34" i="5" s="1"/>
  <c r="C34" i="5"/>
  <c r="E34" i="5" s="1"/>
  <c r="F33" i="5"/>
  <c r="H33" i="5" s="1"/>
  <c r="C33" i="5"/>
  <c r="E33" i="5" s="1"/>
  <c r="F32" i="5"/>
  <c r="H32" i="5" s="1"/>
  <c r="C32" i="5"/>
  <c r="E32" i="5" s="1"/>
  <c r="F31" i="5"/>
  <c r="H31" i="5" s="1"/>
  <c r="C31" i="5"/>
  <c r="E31" i="5" s="1"/>
  <c r="F30" i="5"/>
  <c r="H30" i="5" s="1"/>
  <c r="C30" i="5"/>
  <c r="E30" i="5" s="1"/>
  <c r="F29" i="5"/>
  <c r="H29" i="5" s="1"/>
  <c r="C29" i="5"/>
  <c r="E29" i="5" s="1"/>
  <c r="F28" i="5"/>
  <c r="H28" i="5" s="1"/>
  <c r="C28" i="5"/>
  <c r="E28" i="5" s="1"/>
  <c r="F27" i="5"/>
  <c r="H27" i="5" s="1"/>
  <c r="C27" i="5"/>
  <c r="E27" i="5" s="1"/>
  <c r="F26" i="5"/>
  <c r="H26" i="5" s="1"/>
  <c r="C26" i="5"/>
  <c r="E26" i="5" s="1"/>
  <c r="F25" i="5"/>
  <c r="H25" i="5" s="1"/>
  <c r="C25" i="5"/>
  <c r="E25" i="5" s="1"/>
  <c r="F24" i="5"/>
  <c r="H24" i="5" s="1"/>
  <c r="C24" i="5"/>
  <c r="E24" i="5" s="1"/>
  <c r="F23" i="5"/>
  <c r="H23" i="5" s="1"/>
  <c r="C23" i="5"/>
  <c r="E23" i="5" s="1"/>
  <c r="F22" i="5"/>
  <c r="H22" i="5" s="1"/>
  <c r="C22" i="5"/>
  <c r="E22" i="5" s="1"/>
  <c r="F21" i="5"/>
  <c r="H21" i="5" s="1"/>
  <c r="C21" i="5"/>
  <c r="E21" i="5" s="1"/>
  <c r="I21" i="5" s="1"/>
  <c r="F20" i="5"/>
  <c r="H20" i="5" s="1"/>
  <c r="C20" i="5"/>
  <c r="E20" i="5" s="1"/>
  <c r="F19" i="5"/>
  <c r="H19" i="5" s="1"/>
  <c r="C19" i="5"/>
  <c r="E19" i="5" s="1"/>
  <c r="I19" i="5" s="1"/>
  <c r="F18" i="5"/>
  <c r="H18" i="5" s="1"/>
  <c r="C18" i="5"/>
  <c r="E18" i="5" s="1"/>
  <c r="F17" i="5"/>
  <c r="H17" i="5" s="1"/>
  <c r="C17" i="5"/>
  <c r="E17" i="5" s="1"/>
  <c r="F16" i="5"/>
  <c r="H16" i="5" s="1"/>
  <c r="C16" i="5"/>
  <c r="E16" i="5" s="1"/>
  <c r="F15" i="5"/>
  <c r="H15" i="5" s="1"/>
  <c r="C15" i="5"/>
  <c r="E15" i="5" s="1"/>
  <c r="F14" i="5"/>
  <c r="H14" i="5" s="1"/>
  <c r="C14" i="5"/>
  <c r="E14" i="5" s="1"/>
  <c r="F13" i="5"/>
  <c r="H13" i="5" s="1"/>
  <c r="C13" i="5"/>
  <c r="E13" i="5" s="1"/>
  <c r="F12" i="5"/>
  <c r="H12" i="5" s="1"/>
  <c r="C12" i="5"/>
  <c r="E12" i="5" s="1"/>
  <c r="O25" i="2"/>
  <c r="N25" i="2"/>
  <c r="E38" i="1"/>
  <c r="D38" i="1"/>
  <c r="C38" i="1"/>
  <c r="B38" i="1"/>
  <c r="F27" i="1"/>
  <c r="F26" i="1"/>
  <c r="F25" i="1"/>
  <c r="F24" i="1"/>
  <c r="F23" i="1"/>
  <c r="F22" i="1"/>
  <c r="F21" i="1"/>
  <c r="F20" i="1"/>
  <c r="F19" i="1"/>
  <c r="F18" i="1"/>
  <c r="F17" i="1"/>
  <c r="F16" i="1"/>
  <c r="F9" i="1"/>
  <c r="F38" i="1" s="1"/>
  <c r="F8" i="1"/>
  <c r="F7" i="1"/>
  <c r="F6" i="1"/>
  <c r="J19" i="7" l="1"/>
  <c r="J27" i="7"/>
  <c r="J35" i="7"/>
  <c r="J43" i="7"/>
  <c r="I20" i="5"/>
  <c r="J13" i="7"/>
  <c r="J21" i="7"/>
  <c r="J29" i="7"/>
  <c r="J37" i="7"/>
  <c r="J45" i="7"/>
  <c r="J12" i="7"/>
  <c r="J14" i="7"/>
  <c r="J16" i="7"/>
  <c r="J20" i="7"/>
  <c r="J22" i="7"/>
  <c r="J24" i="7"/>
  <c r="J28" i="7"/>
  <c r="J30" i="7"/>
  <c r="J32" i="7"/>
  <c r="J36" i="7"/>
  <c r="J38" i="7"/>
  <c r="J40" i="7"/>
  <c r="J44" i="7"/>
  <c r="J46" i="7"/>
  <c r="J48" i="7"/>
  <c r="I15" i="5"/>
  <c r="I25" i="5"/>
  <c r="I29" i="5"/>
  <c r="I31" i="5"/>
  <c r="I33" i="5"/>
  <c r="I34" i="5"/>
  <c r="I35" i="5"/>
  <c r="J15" i="7"/>
  <c r="J17" i="7"/>
  <c r="J18" i="7"/>
  <c r="J23" i="7"/>
  <c r="J25" i="7"/>
  <c r="J26" i="7"/>
  <c r="J31" i="7"/>
  <c r="J33" i="7"/>
  <c r="J34" i="7"/>
  <c r="J39" i="7"/>
  <c r="J41" i="7"/>
  <c r="J42" i="7"/>
  <c r="J47" i="7"/>
  <c r="J49" i="7"/>
  <c r="J50" i="7"/>
  <c r="F733" i="12"/>
  <c r="I30" i="5"/>
  <c r="I32" i="5"/>
  <c r="I14" i="5"/>
  <c r="I28" i="5"/>
  <c r="I16" i="5"/>
  <c r="I22" i="5"/>
  <c r="I26" i="5"/>
  <c r="I18" i="5"/>
  <c r="I24" i="5"/>
  <c r="I12" i="5"/>
  <c r="I13" i="5"/>
  <c r="I17" i="5"/>
  <c r="I23" i="5"/>
  <c r="I27" i="5"/>
</calcChain>
</file>

<file path=xl/sharedStrings.xml><?xml version="1.0" encoding="utf-8"?>
<sst xmlns="http://schemas.openxmlformats.org/spreadsheetml/2006/main" count="2476" uniqueCount="602">
  <si>
    <t>TITULO: Población total.</t>
  </si>
  <si>
    <t>FUENTE: Banco Mundial</t>
  </si>
  <si>
    <t>PERIODICIDAD: Anual</t>
  </si>
  <si>
    <t>Año</t>
  </si>
  <si>
    <t>Mercosur</t>
  </si>
  <si>
    <t>Mercosur, Chile, Bolivia y Venezuela</t>
  </si>
  <si>
    <t>América Latina</t>
  </si>
  <si>
    <t>Zona euro</t>
  </si>
  <si>
    <t>Otros</t>
  </si>
  <si>
    <t>Mundo</t>
  </si>
  <si>
    <t>TITULO: Área total en metros cuadrados.</t>
  </si>
  <si>
    <t>TITULO: Distribución del área total mundial para los años 1997,2000 y 2007.</t>
  </si>
  <si>
    <t>TITULO: Distribución de la población total mundial para los años 1997,2000, 2007 y 2011.</t>
  </si>
  <si>
    <t>TITULO: Intercambio comercial de cada país con respecto a Mercosur, y Mercosur juntos con los socios (en %).</t>
  </si>
  <si>
    <t>FÓRMULA DE CÁLCULO: ((Importaciones + Exportaciones de país x con Mercosur) / (Importaciones + Exportaciones totales de país x))*100</t>
  </si>
  <si>
    <t>FUENTE: Aladi.</t>
  </si>
  <si>
    <t>Argentina</t>
  </si>
  <si>
    <t>Brasil</t>
  </si>
  <si>
    <t>Paraguay</t>
  </si>
  <si>
    <t>Uruguay</t>
  </si>
  <si>
    <t>Bolivia</t>
  </si>
  <si>
    <t xml:space="preserve">Chile </t>
  </si>
  <si>
    <t>Venezuela</t>
  </si>
  <si>
    <t>Mercosur, Chile, Venezuela y Bolivia</t>
  </si>
  <si>
    <t>Mercosur, Chile y Venezuela</t>
  </si>
  <si>
    <t>Mercosur, Venezuela y Bolivia</t>
  </si>
  <si>
    <t>Mercosur, Chile  y Bolivia</t>
  </si>
  <si>
    <t>TITULO: Exportaciones en miles de dólares corrientes.</t>
  </si>
  <si>
    <t>FUENTE: ALADI.</t>
  </si>
  <si>
    <t>UNIDAD: Miles de dólares FOB</t>
  </si>
  <si>
    <t>Chile</t>
  </si>
  <si>
    <t>TITULO: Importaciones en dólares corrientes.</t>
  </si>
  <si>
    <t>UNIDAD: Miles de dólares CIF</t>
  </si>
  <si>
    <t>FUENTE: Grupo de Monitoreo Macroeconómico del Mercosur.</t>
  </si>
  <si>
    <t>PERIODICIDAD: Trimestral.</t>
  </si>
  <si>
    <t>Periodo</t>
  </si>
  <si>
    <t>Prestamos del Sistema Financiero</t>
  </si>
  <si>
    <t>Sector Privado No Financiero</t>
  </si>
  <si>
    <t>Sector Publico No Financiero</t>
  </si>
  <si>
    <t>Total</t>
  </si>
  <si>
    <t>%PIB</t>
  </si>
  <si>
    <t>(a)</t>
  </si>
  <si>
    <t>(b)</t>
  </si>
  <si>
    <t>(c = a + b)</t>
  </si>
  <si>
    <t>(d)</t>
  </si>
  <si>
    <t>(e)</t>
  </si>
  <si>
    <t>(f = d + e)</t>
  </si>
  <si>
    <t>(g = c + f)</t>
  </si>
  <si>
    <t>Mar</t>
  </si>
  <si>
    <t>Jun</t>
  </si>
  <si>
    <t>Set</t>
  </si>
  <si>
    <t>Dic</t>
  </si>
  <si>
    <t>Sep</t>
  </si>
  <si>
    <t>1/ -Suma del PIB nominal de los últimos cuatro trimestres</t>
  </si>
  <si>
    <t>Estadísticas de crédito</t>
  </si>
  <si>
    <t>Media móvil de los últimos doce meses.</t>
  </si>
  <si>
    <t>Período</t>
  </si>
  <si>
    <t>Préstamos del sistema financiero</t>
  </si>
  <si>
    <t>Sector privado no financiero</t>
  </si>
  <si>
    <t>Sector público no financiero</t>
  </si>
  <si>
    <t>-</t>
  </si>
  <si>
    <t>1/ - PIB nominal dos últimos quatro trimestres.</t>
  </si>
  <si>
    <t>PERIODICIDAD: Trimestral</t>
  </si>
  <si>
    <t>Media móvil de los últimos doce meses</t>
  </si>
  <si>
    <t>n.d.</t>
  </si>
  <si>
    <t>Préstamos del sistema financeiro</t>
  </si>
  <si>
    <t>Al sector privado</t>
  </si>
  <si>
    <t>Al sector público</t>
  </si>
  <si>
    <t>(*) Cifras preliminares</t>
  </si>
  <si>
    <r>
      <t>% PIB</t>
    </r>
    <r>
      <rPr>
        <b/>
        <vertAlign val="superscript"/>
        <sz val="8"/>
        <rFont val="Arial"/>
        <family val="2"/>
      </rPr>
      <t>1/</t>
    </r>
  </si>
  <si>
    <r>
      <t xml:space="preserve">Préstamos del sistema financiero 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</si>
  <si>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7"/>
        <rFont val="Arial"/>
        <family val="2"/>
      </rPr>
      <t xml:space="preserve"> - Suma del PIB nominal de los últimos cuatro trimestres.</t>
    </r>
  </si>
  <si>
    <r>
      <t>2/</t>
    </r>
    <r>
      <rPr>
        <sz val="7"/>
        <rFont val="Arial"/>
        <family val="2"/>
      </rPr>
      <t xml:space="preserve"> - Comprende capitales, intereses devengados (compensatorios y punitorios) y ajustes devengados de capital.</t>
    </r>
  </si>
  <si>
    <r>
      <t>1/</t>
    </r>
    <r>
      <rPr>
        <sz val="7"/>
        <rFont val="Arial"/>
        <family val="2"/>
      </rPr>
      <t xml:space="preserve"> -Suma del PIB nominal de los últimos cuatro trimestres.</t>
    </r>
  </si>
  <si>
    <t>TITULO: Tasa de interés activa nominal en porcentaje.</t>
  </si>
  <si>
    <t>FUENTE: CEPAL.</t>
  </si>
  <si>
    <t>...</t>
  </si>
  <si>
    <t>48.75</t>
  </si>
  <si>
    <t>33.53</t>
  </si>
  <si>
    <t>28.95</t>
  </si>
  <si>
    <t>30.28</t>
  </si>
  <si>
    <t>27.3</t>
  </si>
  <si>
    <t>155.23</t>
  </si>
  <si>
    <t>24.92</t>
  </si>
  <si>
    <t>78.38</t>
  </si>
  <si>
    <t>21.61</t>
  </si>
  <si>
    <t>63.23</t>
  </si>
  <si>
    <t>20.21</t>
  </si>
  <si>
    <t>22.02</t>
  </si>
  <si>
    <t>68.27</t>
  </si>
  <si>
    <t>38.41</t>
  </si>
  <si>
    <t>27.35</t>
  </si>
  <si>
    <t>45.26</t>
  </si>
  <si>
    <t>64.84</t>
  </si>
  <si>
    <t>39.03</t>
  </si>
  <si>
    <t>17.63</t>
  </si>
  <si>
    <t>31.34</t>
  </si>
  <si>
    <t>41.87</t>
  </si>
  <si>
    <t>32.05</t>
  </si>
  <si>
    <t>18.68</t>
  </si>
  <si>
    <t>24.5</t>
  </si>
  <si>
    <t>41.07</t>
  </si>
  <si>
    <t>38.06</t>
  </si>
  <si>
    <t>16.69</t>
  </si>
  <si>
    <t>24.84</t>
  </si>
  <si>
    <t>44.42</t>
  </si>
  <si>
    <t>116.42</t>
  </si>
  <si>
    <t>14.35</t>
  </si>
  <si>
    <t>49.81</t>
  </si>
  <si>
    <t>56.55</t>
  </si>
  <si>
    <t>12.96</t>
  </si>
  <si>
    <t>25.68</t>
  </si>
  <si>
    <t>41.11</t>
  </si>
  <si>
    <t>25.97</t>
  </si>
  <si>
    <t>10.98</t>
  </si>
  <si>
    <t>17.3</t>
  </si>
  <si>
    <t>43.66</t>
  </si>
  <si>
    <t>15.31</t>
  </si>
  <si>
    <t>13.54</t>
  </si>
  <si>
    <t>15.58</t>
  </si>
  <si>
    <t>40.03</t>
  </si>
  <si>
    <t>10.71</t>
  </si>
  <si>
    <t>14.44</t>
  </si>
  <si>
    <t>14.64</t>
  </si>
  <si>
    <t>34.51</t>
  </si>
  <si>
    <t>9.96</t>
  </si>
  <si>
    <t>13.58</t>
  </si>
  <si>
    <t>16.75</t>
  </si>
  <si>
    <t>38.8</t>
  </si>
  <si>
    <t>14.6</t>
  </si>
  <si>
    <t>13.1</t>
  </si>
  <si>
    <t>8.9</t>
  </si>
  <si>
    <t>15.2</t>
  </si>
  <si>
    <t>22.8</t>
  </si>
  <si>
    <t>40.4</t>
  </si>
  <si>
    <t>15.6</t>
  </si>
  <si>
    <t>16.6</t>
  </si>
  <si>
    <t>8.3</t>
  </si>
  <si>
    <t>12.9</t>
  </si>
  <si>
    <t>20.6</t>
  </si>
  <si>
    <t>TITULO: Tasa de interés pasiva nominal en porcentaje.</t>
  </si>
  <si>
    <t>11.1</t>
  </si>
  <si>
    <t>7.9</t>
  </si>
  <si>
    <t>3.2</t>
  </si>
  <si>
    <t>3.6</t>
  </si>
  <si>
    <t>7.8</t>
  </si>
  <si>
    <t>11.8</t>
  </si>
  <si>
    <t>6.9</t>
  </si>
  <si>
    <t>2.3</t>
  </si>
  <si>
    <t>ARGENTINA</t>
  </si>
  <si>
    <t xml:space="preserve">TÍTULO: Tipo de Cambio de Referencia (Comunicación "A" 3500 - Mayorista). </t>
  </si>
  <si>
    <t>PERIODICIDAD: Mensual (Promedio mensual)</t>
  </si>
  <si>
    <t>UNIDAD: Pesos por dólar</t>
  </si>
  <si>
    <t>FUENTE: Banco Central de la República Argentina</t>
  </si>
  <si>
    <t>Mes</t>
  </si>
  <si>
    <t>Tipo de cambio nominal</t>
  </si>
  <si>
    <t>Tasa de variación (en porcentaje)</t>
  </si>
  <si>
    <t>BRASIL</t>
  </si>
  <si>
    <t>TÍTULO: Tipo de Cambio Libre</t>
  </si>
  <si>
    <t>UNIDAD: Unidad monetaria corriente por dólar</t>
  </si>
  <si>
    <t>FUENTE: Banco Central do Brasil - DEPEC</t>
  </si>
  <si>
    <t xml:space="preserve">Tipo de cambio Libre (Compra) </t>
  </si>
  <si>
    <t xml:space="preserve">Tipo de cambio Libre (Venta) </t>
  </si>
  <si>
    <t>Tipo de cambio promedio</t>
  </si>
  <si>
    <t>NOTA: Las unidades monetarias corrientes son:</t>
  </si>
  <si>
    <t>De 1942 a enero de 1967: Cr$ (cruzeiro)</t>
  </si>
  <si>
    <t>De febrero de 1967 a abril de 1970: NCr$ (cruzeiro nuevo), siendo Ncr$ 1,00 = Cr$ 1 000,00</t>
  </si>
  <si>
    <t>De mayo de 1970 a febrero de 1986: Cr$ (cruzeiro), siendo Cr$ 1,00 = NCr$ 1,00</t>
  </si>
  <si>
    <t>De marzo de 1986 a diciembro de 1988: Cz$ (cruzado), siendo Cz$ 1,00 = Cr$ 1 000,00</t>
  </si>
  <si>
    <t>De enero de 1989 a febrero de 1990: Cz$ (cruzado nuevo), siendo NCz$ 1,00 = Cz$ 1000,00</t>
  </si>
  <si>
    <t>De marzo de 1990 a julio de 1993: Cr$ (cruzeiro), siendo Cr$ 1,00 = Ncz$ 1,00</t>
  </si>
  <si>
    <t>De agosto de 1993 a junio de 1994: CR$ (cruzeiro real), siendo que CR$ 1,00 = Cr$ 1 000,00</t>
  </si>
  <si>
    <t>A partir de julio de 1994: R$ (real), siendo R$ 1,00 = CR$ 2 750,00</t>
  </si>
  <si>
    <t>PARAGUAY</t>
  </si>
  <si>
    <t>TÍTULO: Tipo de cambio nominal del guaraní</t>
  </si>
  <si>
    <t>UNIDAD: Guaraníes por dólar</t>
  </si>
  <si>
    <t>FUENTE: Banco Central de Paraguay</t>
  </si>
  <si>
    <t xml:space="preserve">Nota: *Cifras preliminares. A partir de marzo 2004 informe proveído por el Departamento de Operaciones de Mercado Abierto. </t>
  </si>
  <si>
    <t>URUGUAY</t>
  </si>
  <si>
    <t>FUENTE: Instituto Nacional de Estadística</t>
  </si>
  <si>
    <t xml:space="preserve">Tipo de cambio  (Compra) </t>
  </si>
  <si>
    <t xml:space="preserve">Tipo de cambio  (Venta) </t>
  </si>
  <si>
    <t>sin dato</t>
  </si>
  <si>
    <t>BOLIVIA</t>
  </si>
  <si>
    <t>TÍTULO: Tipo oficial de cambio (Mercado Oficial)</t>
  </si>
  <si>
    <t>UNIDAD: Bolivianos por dólar</t>
  </si>
  <si>
    <t>CHILE</t>
  </si>
  <si>
    <t>TÍTULO: Tipo de cambio observado</t>
  </si>
  <si>
    <t>FUENTE: Banco Central de Chile</t>
  </si>
  <si>
    <t>Tipo de cambio observado</t>
  </si>
  <si>
    <t>VENEZUELA</t>
  </si>
  <si>
    <t>TÍTULO: Tipo oficial de cambio de referencia (1)</t>
  </si>
  <si>
    <t>UNIDAD: Bolívares por dólar</t>
  </si>
  <si>
    <t>FUENTE: Banco Central de Venezuela</t>
  </si>
  <si>
    <t xml:space="preserve">Notas: </t>
  </si>
  <si>
    <t xml:space="preserve">      (1) Se refiere a la cotización utilizada para la liquidación de las operaciones cambiarias, establecidas </t>
  </si>
  <si>
    <t xml:space="preserve">      por el BCV con dos días hábiles de anticipación a la fecha indicada. El Decreto No. 1292 de fecha  </t>
  </si>
  <si>
    <t xml:space="preserve">      17/04/96, restablece la libre convertibilidad de la moneda en todo el territorio nacional a partir del</t>
  </si>
  <si>
    <t xml:space="preserve">      22/04/96, derogando los Decretos Nos. 972 del 11/12/95 y 268 del 09/07/94.</t>
  </si>
  <si>
    <t xml:space="preserve">      (2) A partir del 1 de enero de 2008, el tipo de cambio de referencia Bs/US$ se expresa, según lo </t>
  </si>
  <si>
    <t xml:space="preserve">      establecido en el Decreto  N° 5.229 con Rango, Valor y Fuerza de Ley de Reconversión Monetaria </t>
  </si>
  <si>
    <t xml:space="preserve">      del 06-03-2007, publicado en Gaceta Oficial N° 38.638 de la República  Bolivariana de Venezuela</t>
  </si>
  <si>
    <t xml:space="preserve">      de la misma fecha, y la Resolución  del Banco Central de Venezuela N° 07-06-02, publicada en la </t>
  </si>
  <si>
    <t xml:space="preserve">      Gaceta Oficial N° 38.711 de la República Bolivariana de Venezuela de fecha 22-06-2007.</t>
  </si>
  <si>
    <t xml:space="preserve">      (3) A partir del 11  de enero 2010, según el Convenio Cambiario N° 14, publicado en la Gaceta Oficial  N° 39.342 de </t>
  </si>
  <si>
    <t xml:space="preserve">      fecha 8 de enero 2010, y el Convenio Cambiario N° 1 , de fecha 05 de febrero 2003, se establecen los tipos de cambio</t>
  </si>
  <si>
    <t xml:space="preserve">      Bs/US$ 2, 5935 (Compra) / 2,6000 (Venta) y  Bs/US$  4,2893 (Compra ) / 4,3000 (Venta) para las operaciones alli   </t>
  </si>
  <si>
    <t xml:space="preserve">      indicadas. Este convenio deroga  al  Convenio Cambiario N° 2, publicado en la Gaceta  Oficial N° 38.138 de fecha </t>
  </si>
  <si>
    <t xml:space="preserve">      2 de marzo 2005.</t>
  </si>
  <si>
    <t>2008 (2)</t>
  </si>
  <si>
    <t>2010 (3)</t>
  </si>
  <si>
    <t>TITULO: Resultado fiscal del gobierno nacional como porcentaje del Producto Bruto Interno.(1)</t>
  </si>
  <si>
    <t>FUENTE: Grupo de Monitoreo Macroeconómico - MERCOSUR</t>
  </si>
  <si>
    <t>PERIODICIDAD: Datos a diciembre de cada año.</t>
  </si>
  <si>
    <t>(1) Resultado nominal del gobierno nacional</t>
  </si>
  <si>
    <t xml:space="preserve">  </t>
  </si>
  <si>
    <t>TITULO: Deuda externa como porcentaje del Producto Bruto Interno.</t>
  </si>
  <si>
    <t>Nota: En 2001 en Argentina hubo cambio de serie.</t>
  </si>
  <si>
    <t>3.1 Préstamos como porcentaje del PBI 3.2 Tasa de interés activa y pasiva</t>
  </si>
  <si>
    <t>5.1 Producto Bruto Interno</t>
  </si>
  <si>
    <t>5.2 Trabajo</t>
  </si>
  <si>
    <t xml:space="preserve">5.3 Inflación </t>
  </si>
  <si>
    <t>TITULO: Producto Bruto Interno en dólares corrientes.</t>
  </si>
  <si>
    <t>FUENTE: Fondo Monetario Internacional.</t>
  </si>
  <si>
    <t>TITULO: Distribución del Producto Bruto Interno mundial para los años 1997,2000 y 2007.</t>
  </si>
  <si>
    <t>TITULO: Producto Bruto Interno por clase de actividad en millones de dólares constantes.</t>
  </si>
  <si>
    <t>/a</t>
  </si>
  <si>
    <t>Producto Bruto Interno</t>
  </si>
  <si>
    <t xml:space="preserve">Agricultura, caza, silvicultura y pesca </t>
  </si>
  <si>
    <t>        </t>
  </si>
  <si>
    <t xml:space="preserve">Explotación de minas y canteras </t>
  </si>
  <si>
    <t xml:space="preserve">Industrias manufactureras </t>
  </si>
  <si>
    <t xml:space="preserve">Electricidad, gas y agua </t>
  </si>
  <si>
    <t>Construcción</t>
  </si>
  <si>
    <t xml:space="preserve">Com. al por mayor y menor, restaur. y hoteles </t>
  </si>
  <si>
    <t>Transp., almacen. y comunic.</t>
  </si>
  <si>
    <t xml:space="preserve">Establec. fin., seguros, bs. Inm. y ss.a empr. </t>
  </si>
  <si>
    <t xml:space="preserve">Serv. comunales, sociales y personales </t>
  </si>
  <si>
    <t xml:space="preserve">(-) Serv.intermed. financ. medidos indirectamente </t>
  </si>
  <si>
    <t xml:space="preserve">Impuestos sobre los productos </t>
  </si>
  <si>
    <t xml:space="preserve">Discrepancia </t>
  </si>
  <si>
    <t xml:space="preserve">Establec. fin., seguros, bs. inm. y ss.a empr. </t>
  </si>
  <si>
    <t>,,,</t>
  </si>
  <si>
    <t>a/ Cifras preliminares.</t>
  </si>
  <si>
    <t>TITULO: Producto Bruto Interno per cápita en dólares constantes. (Dólares a precios constantes de 2000)</t>
  </si>
  <si>
    <t xml:space="preserve">Venezuela </t>
  </si>
  <si>
    <t>2008 a/</t>
  </si>
  <si>
    <t xml:space="preserve">FUENTE: CEPAL, Estadísticas e Indicadores sociales (BADEINSO) </t>
  </si>
  <si>
    <t>(Tasa anual media)</t>
  </si>
  <si>
    <t>[A]</t>
  </si>
  <si>
    <t>/m</t>
  </si>
  <si>
    <t>/b</t>
  </si>
  <si>
    <t>2.6</t>
  </si>
  <si>
    <t>4.6</t>
  </si>
  <si>
    <t>5.3</t>
  </si>
  <si>
    <t>6.1</t>
  </si>
  <si>
    <t>5.6</t>
  </si>
  <si>
    <t>5.9</t>
  </si>
  <si>
    <t>6.3</t>
  </si>
  <si>
    <t>7.7</t>
  </si>
  <si>
    <t>7.4</t>
  </si>
  <si>
    <t>6.5</t>
  </si>
  <si>
    <t>9.6</t>
  </si>
  <si>
    <t>11.5</t>
  </si>
  <si>
    <t>17.5</t>
  </si>
  <si>
    <t>17.2</t>
  </si>
  <si>
    <t>14.9</t>
  </si>
  <si>
    <t>14.3</t>
  </si>
  <si>
    <t>15.1</t>
  </si>
  <si>
    <t>17.4</t>
  </si>
  <si>
    <t>19.7</t>
  </si>
  <si>
    <t>/c</t>
  </si>
  <si>
    <t>13.6</t>
  </si>
  <si>
    <t>11.6</t>
  </si>
  <si>
    <t>10.2</t>
  </si>
  <si>
    <t>8.5</t>
  </si>
  <si>
    <t>8.7</t>
  </si>
  <si>
    <t>7.2</t>
  </si>
  <si>
    <t>/f</t>
  </si>
  <si>
    <t>6.7</t>
  </si>
  <si>
    <t>7.1</t>
  </si>
  <si>
    <t>3.7</t>
  </si>
  <si>
    <t>3.8</t>
  </si>
  <si>
    <t>3.4</t>
  </si>
  <si>
    <t>4.3</t>
  </si>
  <si>
    <t>4.8</t>
  </si>
  <si>
    <t>5.8</t>
  </si>
  <si>
    <t>5.4</t>
  </si>
  <si>
    <t>5.1</t>
  </si>
  <si>
    <t>5.7</t>
  </si>
  <si>
    <t>7.6</t>
  </si>
  <si>
    <t>6.2</t>
  </si>
  <si>
    <t>11.7</t>
  </si>
  <si>
    <t>/g</t>
  </si>
  <si>
    <t>12.3</t>
  </si>
  <si>
    <t>9.8</t>
  </si>
  <si>
    <t>9.3</t>
  </si>
  <si>
    <t>8.1</t>
  </si>
  <si>
    <t>/e</t>
  </si>
  <si>
    <t>4.1</t>
  </si>
  <si>
    <t>2.2</t>
  </si>
  <si>
    <t>8.4</t>
  </si>
  <si>
    <t>5.2</t>
  </si>
  <si>
    <t>5.5</t>
  </si>
  <si>
    <t>4.7</t>
  </si>
  <si>
    <t>6.6</t>
  </si>
  <si>
    <t>4.4</t>
  </si>
  <si>
    <t>8.2</t>
  </si>
  <si>
    <t>9.4</t>
  </si>
  <si>
    <t>10.8</t>
  </si>
  <si>
    <t>14.7</t>
  </si>
  <si>
    <t>11.2</t>
  </si>
  <si>
    <t>11.9</t>
  </si>
  <si>
    <t>15.5</t>
  </si>
  <si>
    <t>10.1</t>
  </si>
  <si>
    <t>9.1</t>
  </si>
  <si>
    <t>8.6</t>
  </si>
  <si>
    <t>9.2</t>
  </si>
  <si>
    <t>10.3</t>
  </si>
  <si>
    <t>11.3</t>
  </si>
  <si>
    <t>15.3</t>
  </si>
  <si>
    <t>16.9</t>
  </si>
  <si>
    <t>12.2</t>
  </si>
  <si>
    <t>11.4</t>
  </si>
  <si>
    <t>9.9</t>
  </si>
  <si>
    <t>7.3</t>
  </si>
  <si>
    <t>3.1</t>
  </si>
  <si>
    <t>7.5</t>
  </si>
  <si>
    <t>/d</t>
  </si>
  <si>
    <t>/h</t>
  </si>
  <si>
    <t>12.4</t>
  </si>
  <si>
    <t>6.4</t>
  </si>
  <si>
    <t>/i</t>
  </si>
  <si>
    <t>9.7</t>
  </si>
  <si>
    <t>9.5</t>
  </si>
  <si>
    <t>10.4</t>
  </si>
  <si>
    <t>13.9</t>
  </si>
  <si>
    <t>13.3</t>
  </si>
  <si>
    <t>15.8</t>
  </si>
  <si>
    <t>/j</t>
  </si>
  <si>
    <t>América Latina y el Caribe</t>
  </si>
  <si>
    <t>Notas:</t>
  </si>
  <si>
    <t>TÍTULO: Tasa de actividad de la población urbana</t>
  </si>
  <si>
    <t>(Porcentaje de la población urbana económicamente activa de 15 años y más)</t>
  </si>
  <si>
    <t xml:space="preserve">AMBOS SEXOS </t>
  </si>
  <si>
    <t>55.8</t>
  </si>
  <si>
    <t>56.7</t>
  </si>
  <si>
    <t>56.1</t>
  </si>
  <si>
    <t>59.5</t>
  </si>
  <si>
    <t>57.7</t>
  </si>
  <si>
    <t>58.1</t>
  </si>
  <si>
    <t>56.9</t>
  </si>
  <si>
    <t>61.8</t>
  </si>
  <si>
    <t>61.7</t>
  </si>
  <si>
    <t>61.5</t>
  </si>
  <si>
    <t>/l</t>
  </si>
  <si>
    <t>60.8</t>
  </si>
  <si>
    <t>58.3</t>
  </si>
  <si>
    <t>62.8</t>
  </si>
  <si>
    <t>65.6</t>
  </si>
  <si>
    <t>64.3</t>
  </si>
  <si>
    <t>64.8</t>
  </si>
  <si>
    <t>65.5</t>
  </si>
  <si>
    <t>66.4</t>
  </si>
  <si>
    <t>67.8</t>
  </si>
  <si>
    <t>67.5</t>
  </si>
  <si>
    <t>67.7</t>
  </si>
  <si>
    <t>60.3</t>
  </si>
  <si>
    <t>68.1</t>
  </si>
  <si>
    <t>69.6</t>
  </si>
  <si>
    <t>67.3</t>
  </si>
  <si>
    <t>67.4</t>
  </si>
  <si>
    <t>69.3</t>
  </si>
  <si>
    <t>69.8</t>
  </si>
  <si>
    <t>68.2</t>
  </si>
  <si>
    <t>58.6</t>
  </si>
  <si>
    <t>59.7</t>
  </si>
  <si>
    <t>60.6</t>
  </si>
  <si>
    <t>61.9</t>
  </si>
  <si>
    <t>59.6</t>
  </si>
  <si>
    <t>63.8</t>
  </si>
  <si>
    <t>64.1</t>
  </si>
  <si>
    <t>59.1</t>
  </si>
  <si>
    <t>62.3</t>
  </si>
  <si>
    <t>64.2</t>
  </si>
  <si>
    <t>66.5</t>
  </si>
  <si>
    <t>67.9</t>
  </si>
  <si>
    <t>65.2</t>
  </si>
  <si>
    <t>52.4</t>
  </si>
  <si>
    <t>55.3</t>
  </si>
  <si>
    <t>55.7</t>
  </si>
  <si>
    <t>58.5</t>
  </si>
  <si>
    <t>57.5</t>
  </si>
  <si>
    <t>64.5</t>
  </si>
  <si>
    <t>/k</t>
  </si>
  <si>
    <t>65.7</t>
  </si>
  <si>
    <t>69.2</t>
  </si>
  <si>
    <t>66.3</t>
  </si>
  <si>
    <t>65.1</t>
  </si>
  <si>
    <t>TÍTULO: Inflación (variación porcentual anual)</t>
  </si>
  <si>
    <t>1. Indicadores globales</t>
  </si>
  <si>
    <t>Área y población</t>
  </si>
  <si>
    <t>2.Sector externo</t>
  </si>
  <si>
    <t>2.1</t>
  </si>
  <si>
    <t>Intercambio comercial de cada país con respecto a Mercosur, y Mercosur juntos con los socios (en %).</t>
  </si>
  <si>
    <t>Exportaciones e Importaciones en miles de dólares corrientes</t>
  </si>
  <si>
    <t>3.Sector financiero</t>
  </si>
  <si>
    <t>3.1.1</t>
  </si>
  <si>
    <t>3.1.2</t>
  </si>
  <si>
    <t>3.1.3</t>
  </si>
  <si>
    <t>3.1.4</t>
  </si>
  <si>
    <t>3.1.5</t>
  </si>
  <si>
    <t>Trimestral</t>
  </si>
  <si>
    <t>Préstamos del sistema financiero como porcentaje del PIB. Paraguay</t>
  </si>
  <si>
    <t>Préstamos del sistema financiero como porcentaje del PIB. Brasil</t>
  </si>
  <si>
    <t>Préstamos del sistema financiero como porcentaje del PIB. Argentina</t>
  </si>
  <si>
    <t>Préstamos del sistema financiero como porcentaje del PIB. Chile</t>
  </si>
  <si>
    <t>Préstamos del sistema financiero como porcentaje del PIB. Uruguay</t>
  </si>
  <si>
    <t>3.2  Tasas de interés</t>
  </si>
  <si>
    <t>3.2.1</t>
  </si>
  <si>
    <t>3.2.2</t>
  </si>
  <si>
    <t>Tasa de interés activa nominal en porcentaje.</t>
  </si>
  <si>
    <t>Tasa de interés pasiva nominal en porcentaje.</t>
  </si>
  <si>
    <t>3.3 Tipo de cambio</t>
  </si>
  <si>
    <t>3.3.1</t>
  </si>
  <si>
    <t>3.3.2</t>
  </si>
  <si>
    <t>3.3.3</t>
  </si>
  <si>
    <t>3.3.4</t>
  </si>
  <si>
    <t>3.3.5</t>
  </si>
  <si>
    <t>3.3.6</t>
  </si>
  <si>
    <t>3.3.7</t>
  </si>
  <si>
    <t>Tipo de Cambio de Referencia (Comunicación "A" 3500 - Mayorista). Argentina</t>
  </si>
  <si>
    <t>Tipo de Cambio Libre. Brasil</t>
  </si>
  <si>
    <t>Tipo de cambio nominal del guaraní. Paraguay</t>
  </si>
  <si>
    <t>Tipo de cambio interbancario. Uruguay</t>
  </si>
  <si>
    <t>Tipo oficial de cambio (Mercado Oficial). Bolivia</t>
  </si>
  <si>
    <t>Tipo de cambio observado. Chile</t>
  </si>
  <si>
    <t>Tipo oficial de cambio de referencia. Venezuela</t>
  </si>
  <si>
    <t>Mensual</t>
  </si>
  <si>
    <t>4. Sector Público</t>
  </si>
  <si>
    <t>Resultado fiscal del gobierno nacional como porcentaje del Producto Bruto Interno</t>
  </si>
  <si>
    <t>4.2</t>
  </si>
  <si>
    <t>Deuda externa como porcentaje del Producto Bruto Interno</t>
  </si>
  <si>
    <t>5.Sector real</t>
  </si>
  <si>
    <t>Producto Bruto Interno en dólares corrientes.</t>
  </si>
  <si>
    <t>5.1.1</t>
  </si>
  <si>
    <t>Producto Bruto Interno por clase de actividad en millones de dólares constantes.</t>
  </si>
  <si>
    <t>5.1.2</t>
  </si>
  <si>
    <t>5.1.3</t>
  </si>
  <si>
    <t>Producto Bruto Interno per cápita en dólares constantes. (Dólares a precios constantes de 2000)</t>
  </si>
  <si>
    <t>5.2.1</t>
  </si>
  <si>
    <t>5.2.2</t>
  </si>
  <si>
    <t>Tasa de desempleo</t>
  </si>
  <si>
    <t>Tasa de actividad de la población urbana</t>
  </si>
  <si>
    <t>Inflación (variación porcentual anual)</t>
  </si>
  <si>
    <t>Anual</t>
  </si>
  <si>
    <t>Moneda Nacional</t>
  </si>
  <si>
    <t>Moneda Extranjera</t>
  </si>
  <si>
    <t>Moneda nacional</t>
  </si>
  <si>
    <t>Moneda extranjera</t>
  </si>
  <si>
    <t>Última actualización: marzo 2013</t>
  </si>
  <si>
    <t>Último dato disponible</t>
  </si>
  <si>
    <t>38.5</t>
  </si>
  <si>
    <t>40.7</t>
  </si>
  <si>
    <t>13.7</t>
  </si>
  <si>
    <t>17.8</t>
  </si>
  <si>
    <t>19.2</t>
  </si>
  <si>
    <t>12.1</t>
  </si>
  <si>
    <t>8.8</t>
  </si>
  <si>
    <t>35.4</t>
  </si>
  <si>
    <t>35.5</t>
  </si>
  <si>
    <t>33.9</t>
  </si>
  <si>
    <t>31.9</t>
  </si>
  <si>
    <t>27.8</t>
  </si>
  <si>
    <t>30.5</t>
  </si>
  <si>
    <t>30.2</t>
  </si>
  <si>
    <t>26.7</t>
  </si>
  <si>
    <t>28.2</t>
  </si>
  <si>
    <t>34.2</t>
  </si>
  <si>
    <t>21.2</t>
  </si>
  <si>
    <t>16.3</t>
  </si>
  <si>
    <t>16.4</t>
  </si>
  <si>
    <t>39.3</t>
  </si>
  <si>
    <t>10.5</t>
  </si>
  <si>
    <t>2.7</t>
  </si>
  <si>
    <t>3.9</t>
  </si>
  <si>
    <t>10.9</t>
  </si>
  <si>
    <t>2.9</t>
  </si>
  <si>
    <t>0.4</t>
  </si>
  <si>
    <t>0.5</t>
  </si>
  <si>
    <t>21941.5</t>
  </si>
  <si>
    <t>1254.6</t>
  </si>
  <si>
    <t>2819.8</t>
  </si>
  <si>
    <t>40.2</t>
  </si>
  <si>
    <t>14.5</t>
  </si>
  <si>
    <t>34.7</t>
  </si>
  <si>
    <t>20.5</t>
  </si>
  <si>
    <t>16.8</t>
  </si>
  <si>
    <t>15.4</t>
  </si>
  <si>
    <t>14.2</t>
  </si>
  <si>
    <t>12.7</t>
  </si>
  <si>
    <t>2.4</t>
  </si>
  <si>
    <t>4.5</t>
  </si>
  <si>
    <t>16.5</t>
  </si>
  <si>
    <t>20.3</t>
  </si>
  <si>
    <t>21.7</t>
  </si>
  <si>
    <t>17.1</t>
  </si>
  <si>
    <t>18.6</t>
  </si>
  <si>
    <t>28.4</t>
  </si>
  <si>
    <t>1.7</t>
  </si>
  <si>
    <t>36.2</t>
  </si>
  <si>
    <t>28.8</t>
  </si>
  <si>
    <t>12.6</t>
  </si>
  <si>
    <t>10.6</t>
  </si>
  <si>
    <t>TÍTULO: Tipo de cambio interbancario (dólar interbancario billete)</t>
  </si>
  <si>
    <t xml:space="preserve">     (4) A partir del 7 de febrero de 2013, el tipo de cambio comprador pasó a ser de 6,2842 Bs/U$S y el vendedor 6,30 Bs/U$S.</t>
  </si>
  <si>
    <t>2013 (4)</t>
  </si>
  <si>
    <t>UNIDAD: millones de dólares corrientes</t>
  </si>
  <si>
    <t>4.9</t>
  </si>
  <si>
    <t>5.0</t>
  </si>
  <si>
    <t>6.8</t>
  </si>
  <si>
    <t>FUENTE: Fondo Monetario Internacional, World Economic Outlook Database, 2012</t>
  </si>
  <si>
    <t>2.5</t>
  </si>
  <si>
    <t>1.1</t>
  </si>
  <si>
    <t>1.5</t>
  </si>
  <si>
    <t>1.4</t>
  </si>
  <si>
    <t>3.0</t>
  </si>
  <si>
    <t>16.0</t>
  </si>
  <si>
    <t>18.7</t>
  </si>
  <si>
    <t>30.4</t>
  </si>
  <si>
    <t>27.1</t>
  </si>
  <si>
    <t>12.5</t>
  </si>
  <si>
    <t>19.6</t>
  </si>
  <si>
    <t>/f,g</t>
  </si>
  <si>
    <t>16.1</t>
  </si>
  <si>
    <r>
      <t xml:space="preserve">a/ </t>
    </r>
    <r>
      <rPr>
        <sz val="7.5"/>
        <color indexed="8"/>
        <rFont val="@Arial"/>
      </rPr>
      <t>Promedio ponderado. Datos ajustados por nuevas series de Argentina, Brasil, Chile y México.</t>
    </r>
  </si>
  <si>
    <r>
      <t xml:space="preserve">b/ </t>
    </r>
    <r>
      <rPr>
        <sz val="7.5"/>
        <color indexed="8"/>
        <rFont val="@Arial"/>
      </rPr>
      <t>Promedio ponderado. Datos ajustados por nuevas series de Argentina, Brasil, Chile y México, así como la exclusión del desempleo oculto en Colombia, Ecuador, Panamá y República Dominicana.</t>
    </r>
  </si>
  <si>
    <r>
      <t xml:space="preserve">c/ </t>
    </r>
    <r>
      <rPr>
        <sz val="7.5"/>
        <color indexed="8"/>
        <rFont val="@Arial"/>
      </rPr>
      <t>Promedio ponderado con ajustes por falta de información y diferencias y cambios metodológicos. Los datos de los países no son comparables entre sí, debido a diferencias en la cobertura y la definición de la población en edad de trabajar.</t>
    </r>
  </si>
  <si>
    <r>
      <t xml:space="preserve">d/ </t>
    </r>
    <r>
      <rPr>
        <sz val="7.5"/>
        <color indexed="8"/>
        <rFont val="@Arial"/>
      </rPr>
      <t xml:space="preserve">Áreas urbanas </t>
    </r>
  </si>
  <si>
    <r>
      <t xml:space="preserve">e/ </t>
    </r>
    <r>
      <rPr>
        <sz val="7.5"/>
        <color indexed="8"/>
        <rFont val="@Arial"/>
      </rPr>
      <t>Nueva medición a partir de 2003; datos no comparables la con serie anterior.</t>
    </r>
  </si>
  <si>
    <r>
      <t xml:space="preserve">f/ </t>
    </r>
    <r>
      <rPr>
        <sz val="7.5"/>
        <color indexed="8"/>
        <rFont val="@Arial"/>
      </rPr>
      <t xml:space="preserve">Ciudades capitales departamentales. </t>
    </r>
  </si>
  <si>
    <r>
      <t xml:space="preserve">g/ </t>
    </r>
    <r>
      <rPr>
        <sz val="7.5"/>
        <color indexed="8"/>
        <rFont val="@Arial"/>
      </rPr>
      <t xml:space="preserve">Total urbano. </t>
    </r>
  </si>
  <si>
    <r>
      <t xml:space="preserve">h/ </t>
    </r>
    <r>
      <rPr>
        <sz val="7.5"/>
        <color indexed="8"/>
        <rFont val="@Arial"/>
      </rPr>
      <t xml:space="preserve">Seis áreas metropolitanas. </t>
    </r>
  </si>
  <si>
    <r>
      <t xml:space="preserve">i/ </t>
    </r>
    <r>
      <rPr>
        <sz val="7.5"/>
        <color indexed="8"/>
        <rFont val="@Arial"/>
      </rPr>
      <t>Nueva medición a partir de 2002; datos no comparables con la serie anterior.</t>
    </r>
  </si>
  <si>
    <r>
      <t xml:space="preserve">j/ </t>
    </r>
    <r>
      <rPr>
        <sz val="7.5"/>
        <color indexed="8"/>
        <rFont val="@Arial"/>
      </rPr>
      <t xml:space="preserve">Total nacional. </t>
    </r>
  </si>
  <si>
    <r>
      <t xml:space="preserve">k/ </t>
    </r>
    <r>
      <rPr>
        <sz val="7.5"/>
        <color indexed="8"/>
        <rFont val="@Arial"/>
      </rPr>
      <t>A partir de 1998, datos empalmados con los de la muestra aplicada desde 2006.</t>
    </r>
  </si>
  <si>
    <r>
      <t xml:space="preserve">l/ </t>
    </r>
    <r>
      <rPr>
        <sz val="7.5"/>
        <color indexed="8"/>
        <rFont val="@Arial"/>
      </rPr>
      <t xml:space="preserve">Total nacional. Incluye el desempleo oculto. </t>
    </r>
  </si>
  <si>
    <r>
      <t xml:space="preserve">m/ </t>
    </r>
    <r>
      <rPr>
        <sz val="7.5"/>
        <color indexed="8"/>
        <rFont val="@Arial"/>
      </rPr>
      <t>Ciudades capital de departamento.</t>
    </r>
  </si>
  <si>
    <r>
      <t xml:space="preserve">n/ </t>
    </r>
    <r>
      <rPr>
        <sz val="7.5"/>
        <color indexed="8"/>
        <rFont val="@Arial"/>
      </rPr>
      <t>Nueva medición a partir de 2010; datos no comparables con la serie anterior.</t>
    </r>
  </si>
  <si>
    <r>
      <t xml:space="preserve">o/ </t>
    </r>
    <r>
      <rPr>
        <sz val="7.5"/>
        <color indexed="8"/>
        <rFont val="@Arial"/>
      </rPr>
      <t>Estimación basada en los datos de enero a septiembre.</t>
    </r>
  </si>
  <si>
    <r>
      <t xml:space="preserve">p/ </t>
    </r>
    <r>
      <rPr>
        <sz val="7.5"/>
        <color indexed="8"/>
        <rFont val="@Arial"/>
      </rPr>
      <t>Estimación basada en los datos de enero a octubre.</t>
    </r>
  </si>
  <si>
    <t>/d,f</t>
  </si>
  <si>
    <t>/k,n</t>
  </si>
  <si>
    <t>TÍTULO: Tasa de desempleo (en %)</t>
  </si>
  <si>
    <t>Países</t>
  </si>
  <si>
    <t>Bolivia (Estado Plurinacional de)</t>
  </si>
  <si>
    <t>Venezuela (República Bolivariana de)</t>
  </si>
  <si>
    <t>57.9</t>
  </si>
  <si>
    <t>60.7</t>
  </si>
  <si>
    <t>56.8</t>
  </si>
  <si>
    <t>71.2</t>
  </si>
  <si>
    <t>70.7</t>
  </si>
  <si>
    <t>64.7</t>
  </si>
  <si>
    <t>Información revisada al 20/NOV/2012</t>
  </si>
  <si>
    <t>Fuentes</t>
  </si>
  <si>
    <r>
      <t xml:space="preserve">[A] </t>
    </r>
    <r>
      <rPr>
        <sz val="7.5"/>
        <color indexed="8"/>
        <rFont val="@Arial"/>
      </rPr>
      <t>CEPAL: Comisión Económica para América Latina y el Caribe</t>
    </r>
    <r>
      <rPr>
        <sz val="10"/>
        <rFont val="Arial"/>
        <family val="2"/>
      </rPr>
      <t xml:space="preserve">: </t>
    </r>
    <r>
      <rPr>
        <sz val="7.5"/>
        <color indexed="8"/>
        <rFont val="@Arial"/>
      </rPr>
      <t>División de Estadísticas. Unidad de Estadísticas Sociales, sobre la base de tabulaciones especiales de las encuestas de hogares de los respectivos países.</t>
    </r>
  </si>
  <si>
    <t>Notas</t>
  </si>
  <si>
    <r>
      <t xml:space="preserve">a/ </t>
    </r>
    <r>
      <rPr>
        <sz val="7.5"/>
        <color indexed="8"/>
        <rFont val="@Arial"/>
      </rPr>
      <t xml:space="preserve">Área metropolitana. </t>
    </r>
  </si>
  <si>
    <r>
      <t xml:space="preserve">b/ </t>
    </r>
    <r>
      <rPr>
        <sz val="7.5"/>
        <color indexed="8"/>
        <rFont val="@Arial"/>
      </rPr>
      <t>Veinte Aglomeraciones urbanas.</t>
    </r>
  </si>
  <si>
    <r>
      <t xml:space="preserve">c/ </t>
    </r>
    <r>
      <rPr>
        <sz val="7.5"/>
        <color indexed="8"/>
        <rFont val="@Arial"/>
      </rPr>
      <t xml:space="preserve">Gran Buenos Aires. </t>
    </r>
  </si>
  <si>
    <r>
      <t xml:space="preserve">d/ </t>
    </r>
    <r>
      <rPr>
        <sz val="7.5"/>
        <color indexed="8"/>
        <rFont val="@Arial"/>
      </rPr>
      <t>Veintiocho aglomeraciones urbanas.</t>
    </r>
  </si>
  <si>
    <r>
      <t xml:space="preserve">e/ </t>
    </r>
    <r>
      <rPr>
        <sz val="7.5"/>
        <color indexed="8"/>
        <rFont val="@Arial"/>
      </rPr>
      <t xml:space="preserve">Treinta y dos aglomeraciones urbanas. </t>
    </r>
  </si>
  <si>
    <r>
      <t xml:space="preserve">f/ </t>
    </r>
    <r>
      <rPr>
        <sz val="7.5"/>
        <color indexed="8"/>
        <rFont val="@Arial"/>
      </rPr>
      <t xml:space="preserve">Treinta y una aglomeraciones urbanas. </t>
    </r>
  </si>
  <si>
    <r>
      <t xml:space="preserve">g/ </t>
    </r>
    <r>
      <rPr>
        <sz val="7.5"/>
        <color indexed="8"/>
        <rFont val="@Arial"/>
      </rPr>
      <t xml:space="preserve">Cochabamba, El Alto, La Paz, Oruro, Potosí, Santa Cruz, Sucre, Tarija y Trinidad. </t>
    </r>
  </si>
  <si>
    <r>
      <t xml:space="preserve">h/ </t>
    </r>
    <r>
      <rPr>
        <sz val="7.5"/>
        <color indexed="8"/>
        <rFont val="@Arial"/>
      </rPr>
      <t xml:space="preserve">Área metropolitana de Asunción. </t>
    </r>
  </si>
  <si>
    <r>
      <t xml:space="preserve">i/ </t>
    </r>
    <r>
      <rPr>
        <sz val="7.5"/>
        <color indexed="8"/>
        <rFont val="@Arial"/>
      </rPr>
      <t>A partir de 1998 el diseño muestral de la encuesta no permite el desglose urbano-rural. Por lo tanto, las cifras corresponden al total nacional.</t>
    </r>
  </si>
  <si>
    <t>60.5</t>
  </si>
  <si>
    <t>12.05</t>
  </si>
  <si>
    <t>0.47</t>
  </si>
  <si>
    <t>6.48</t>
  </si>
  <si>
    <t>5.55</t>
  </si>
  <si>
    <t>4.17</t>
  </si>
  <si>
    <t>14.54</t>
  </si>
  <si>
    <t>s/d</t>
  </si>
  <si>
    <t>TITULO: Préstamos del sistema financiero como porcentaje del PIB. Paraguay.</t>
  </si>
  <si>
    <t>TITULO: Préstamos del sistema financiero como porcentaje del PIB. Brasil.</t>
  </si>
  <si>
    <t>TITULO: Préstamos del sistema financiero como porcentaje del PIB. Argentina.</t>
  </si>
  <si>
    <t>TITULO: Préstamos del sistema financiero como porcentaje del PIB. Chile.</t>
  </si>
  <si>
    <t>TITULO: Préstamos del sistema financiero como porcentaje del PIB. Uruguay.</t>
  </si>
  <si>
    <t>|</t>
  </si>
  <si>
    <t>Última actualización: julio 2015</t>
  </si>
  <si>
    <t>Nota:</t>
  </si>
  <si>
    <t>Última actualización Banco de Datos: agosto 2016</t>
  </si>
  <si>
    <t>Última actualización: junio 2017</t>
  </si>
  <si>
    <t>2016 (*)</t>
  </si>
  <si>
    <t>2017 (*)</t>
  </si>
  <si>
    <t>(*) Proyecciones.</t>
  </si>
  <si>
    <t>s/d*</t>
  </si>
  <si>
    <t>(*) Chile no presenta datos completos para el año 2016.</t>
  </si>
  <si>
    <t>Última actualización: febrero 2018</t>
  </si>
  <si>
    <t>Última actualización: junio 2018</t>
  </si>
  <si>
    <t>Última actualización: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</si>
</sst>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0.0%"/>
    <numFmt numFmtId="166" formatCode="0.0"/>
    <numFmt numFmtId="167" formatCode="mmm\ yy"/>
    <numFmt numFmtId="168" formatCode="#,##0.0"/>
    <numFmt numFmtId="169" formatCode="General_)"/>
    <numFmt numFmtId="170" formatCode="_(* #,##0_);_(* \(#,##0\);_(* &quot;-&quot;??_);_(@_)"/>
    <numFmt numFmtId="171" formatCode="0.00000"/>
    <numFmt numFmtId="172" formatCode="#\ ###\ ##0.0"/>
    <numFmt numFmtId="173" formatCode="_-* #,##0.00\ _p_t_a_-;\-* #,##0.00\ _p_t_a_-;_-* &quot;-&quot;??\ _p_t_a_-;_-@_-"/>
    <numFmt numFmtId="174" formatCode="\$#,##0\ ;\(\$#,##0\)"/>
    <numFmt numFmtId="175" formatCode="0.000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SwitzerlandLight"/>
    </font>
    <font>
      <sz val="7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Times New Roman"/>
      <family val="1"/>
    </font>
    <font>
      <sz val="10"/>
      <color indexed="24"/>
      <name val="Modern"/>
      <family val="3"/>
      <charset val="255"/>
    </font>
    <font>
      <sz val="14"/>
      <color indexed="24"/>
      <name val="Roman"/>
      <family val="1"/>
      <charset val="255"/>
    </font>
    <font>
      <sz val="1"/>
      <color indexed="16"/>
      <name val="Courier"/>
      <family val="3"/>
    </font>
    <font>
      <sz val="10"/>
      <color indexed="24"/>
      <name val="Times New Roman"/>
      <family val="1"/>
    </font>
    <font>
      <sz val="9"/>
      <name val="Helv"/>
    </font>
    <font>
      <sz val="12"/>
      <name val="Courier"/>
      <family val="3"/>
    </font>
    <font>
      <b/>
      <sz val="10"/>
      <color indexed="21"/>
      <name val="Arial"/>
      <family val="2"/>
    </font>
    <font>
      <sz val="7"/>
      <name val="Helv"/>
    </font>
    <font>
      <i/>
      <sz val="8"/>
      <name val="Arial"/>
      <family val="2"/>
    </font>
    <font>
      <b/>
      <sz val="8"/>
      <color indexed="21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10"/>
      <name val="@Arial"/>
    </font>
    <font>
      <sz val="8"/>
      <color indexed="17"/>
      <name val="@Arial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2"/>
      <name val="Verdana"/>
      <family val="2"/>
    </font>
    <font>
      <u/>
      <sz val="8"/>
      <name val="Arial"/>
      <family val="2"/>
    </font>
    <font>
      <sz val="7.5"/>
      <color indexed="8"/>
      <name val="@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sz val="7.5"/>
      <color rgb="FFFF0000"/>
      <name val="@Arial"/>
    </font>
    <font>
      <b/>
      <sz val="11"/>
      <color rgb="FF808080"/>
      <name val="Calibri"/>
      <family val="2"/>
      <scheme val="minor"/>
    </font>
    <font>
      <sz val="7.5"/>
      <color rgb="FF008000"/>
      <name val="@Arial"/>
    </font>
    <font>
      <sz val="7.5"/>
      <color rgb="FF000000"/>
      <name val="@Arial"/>
    </font>
    <font>
      <b/>
      <sz val="11"/>
      <color rgb="FF000000"/>
      <name val="Calibri"/>
      <family val="2"/>
      <scheme val="minor"/>
    </font>
    <font>
      <sz val="7.5"/>
      <color theme="1"/>
      <name val="Verdana"/>
      <family val="2"/>
    </font>
    <font>
      <sz val="7.5"/>
      <color rgb="FF0000FF"/>
      <name val="@Arial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dashDot">
        <color indexed="9"/>
      </bottom>
      <diagonal/>
    </border>
    <border>
      <left style="medium">
        <color indexed="64"/>
      </left>
      <right style="medium">
        <color indexed="64"/>
      </right>
      <top style="dashDot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91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33" fillId="0" borderId="0">
      <alignment vertical="top"/>
    </xf>
    <xf numFmtId="169" fontId="34" fillId="0" borderId="0">
      <alignment horizontal="right"/>
    </xf>
    <xf numFmtId="0" fontId="22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17" borderId="1" applyNumberFormat="0" applyAlignment="0" applyProtection="0"/>
    <xf numFmtId="0" fontId="26" fillId="0" borderId="2" applyNumberFormat="0" applyFill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164" fontId="1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center"/>
    </xf>
    <xf numFmtId="0" fontId="69" fillId="0" borderId="0"/>
    <xf numFmtId="0" fontId="49" fillId="0" borderId="0"/>
    <xf numFmtId="0" fontId="32" fillId="0" borderId="0"/>
    <xf numFmtId="0" fontId="32" fillId="0" borderId="0"/>
    <xf numFmtId="0" fontId="16" fillId="0" borderId="0" applyNumberFormat="0" applyFill="0" applyBorder="0" applyAlignment="0" applyProtection="0"/>
    <xf numFmtId="0" fontId="50" fillId="0" borderId="0"/>
    <xf numFmtId="0" fontId="32" fillId="0" borderId="0"/>
    <xf numFmtId="0" fontId="32" fillId="23" borderId="3" applyNumberFormat="0" applyFont="0" applyAlignment="0" applyProtection="0"/>
    <xf numFmtId="9" fontId="16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25" fillId="16" borderId="4" applyNumberFormat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14" fillId="0" borderId="0"/>
    <xf numFmtId="0" fontId="79" fillId="33" borderId="0"/>
    <xf numFmtId="0" fontId="80" fillId="0" borderId="0"/>
    <xf numFmtId="0" fontId="81" fillId="0" borderId="43"/>
    <xf numFmtId="0" fontId="82" fillId="0" borderId="0" applyAlignment="0">
      <alignment horizontal="left" vertical="top" wrapText="1"/>
    </xf>
    <xf numFmtId="0" fontId="83" fillId="0" borderId="0">
      <alignment horizontal="left" indent="1"/>
    </xf>
    <xf numFmtId="0" fontId="84" fillId="34" borderId="0">
      <alignment horizontal="center" vertical="center"/>
    </xf>
    <xf numFmtId="17" fontId="85" fillId="34" borderId="0"/>
    <xf numFmtId="0" fontId="81" fillId="33" borderId="0">
      <alignment horizontal="left"/>
    </xf>
    <xf numFmtId="0" fontId="13" fillId="0" borderId="0"/>
    <xf numFmtId="0" fontId="29" fillId="0" borderId="0"/>
    <xf numFmtId="173" fontId="29" fillId="0" borderId="0" applyFont="0" applyFill="0" applyBorder="0" applyAlignment="0" applyProtection="0"/>
    <xf numFmtId="0" fontId="12" fillId="0" borderId="0"/>
    <xf numFmtId="0" fontId="49" fillId="0" borderId="0"/>
    <xf numFmtId="0" fontId="11" fillId="0" borderId="0"/>
    <xf numFmtId="0" fontId="10" fillId="0" borderId="0"/>
    <xf numFmtId="173" fontId="86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6">
    <xf numFmtId="0" fontId="0" fillId="0" borderId="0" xfId="0"/>
    <xf numFmtId="0" fontId="19" fillId="24" borderId="0" xfId="0" applyFont="1" applyFill="1"/>
    <xf numFmtId="3" fontId="20" fillId="24" borderId="0" xfId="0" applyNumberFormat="1" applyFont="1" applyFill="1" applyAlignment="1">
      <alignment horizontal="center"/>
    </xf>
    <xf numFmtId="0" fontId="20" fillId="24" borderId="0" xfId="0" applyFont="1" applyFill="1"/>
    <xf numFmtId="0" fontId="0" fillId="24" borderId="0" xfId="0" applyFill="1"/>
    <xf numFmtId="0" fontId="19" fillId="25" borderId="0" xfId="0" applyFont="1" applyFill="1"/>
    <xf numFmtId="3" fontId="20" fillId="25" borderId="0" xfId="0" applyNumberFormat="1" applyFont="1" applyFill="1" applyBorder="1" applyAlignment="1">
      <alignment horizontal="center"/>
    </xf>
    <xf numFmtId="0" fontId="20" fillId="25" borderId="0" xfId="0" applyFont="1" applyFill="1" applyBorder="1"/>
    <xf numFmtId="0" fontId="0" fillId="25" borderId="0" xfId="0" applyFill="1" applyBorder="1"/>
    <xf numFmtId="0" fontId="19" fillId="24" borderId="5" xfId="0" applyFont="1" applyFill="1" applyBorder="1" applyAlignment="1">
      <alignment horizontal="left" vertical="center" wrapText="1"/>
    </xf>
    <xf numFmtId="2" fontId="19" fillId="24" borderId="6" xfId="0" applyNumberFormat="1" applyFont="1" applyFill="1" applyBorder="1" applyAlignment="1">
      <alignment horizontal="center" vertical="center" wrapText="1"/>
    </xf>
    <xf numFmtId="0" fontId="19" fillId="24" borderId="6" xfId="0" applyFont="1" applyFill="1" applyBorder="1" applyAlignment="1">
      <alignment horizontal="center" vertical="center"/>
    </xf>
    <xf numFmtId="0" fontId="19" fillId="24" borderId="7" xfId="0" applyFont="1" applyFill="1" applyBorder="1" applyAlignment="1">
      <alignment horizontal="center" vertical="center"/>
    </xf>
    <xf numFmtId="0" fontId="20" fillId="25" borderId="5" xfId="0" applyFont="1" applyFill="1" applyBorder="1" applyAlignment="1">
      <alignment horizontal="left" wrapText="1"/>
    </xf>
    <xf numFmtId="3" fontId="20" fillId="25" borderId="6" xfId="0" applyNumberFormat="1" applyFont="1" applyFill="1" applyBorder="1" applyAlignment="1">
      <alignment horizontal="center" vertical="center"/>
    </xf>
    <xf numFmtId="3" fontId="20" fillId="25" borderId="6" xfId="0" applyNumberFormat="1" applyFont="1" applyFill="1" applyBorder="1" applyAlignment="1">
      <alignment horizontal="center" vertical="center" wrapText="1"/>
    </xf>
    <xf numFmtId="3" fontId="20" fillId="25" borderId="6" xfId="0" applyNumberFormat="1" applyFont="1" applyFill="1" applyBorder="1" applyAlignment="1">
      <alignment horizontal="center"/>
    </xf>
    <xf numFmtId="0" fontId="20" fillId="25" borderId="6" xfId="0" applyFont="1" applyFill="1" applyBorder="1" applyAlignment="1">
      <alignment horizontal="left" wrapText="1"/>
    </xf>
    <xf numFmtId="3" fontId="18" fillId="25" borderId="6" xfId="0" applyNumberFormat="1" applyFont="1" applyFill="1" applyBorder="1" applyAlignment="1">
      <alignment horizontal="center" wrapText="1"/>
    </xf>
    <xf numFmtId="3" fontId="18" fillId="25" borderId="6" xfId="0" applyNumberFormat="1" applyFont="1" applyFill="1" applyBorder="1" applyAlignment="1">
      <alignment horizontal="center"/>
    </xf>
    <xf numFmtId="0" fontId="19" fillId="24" borderId="6" xfId="0" applyFont="1" applyFill="1" applyBorder="1" applyAlignment="1">
      <alignment horizontal="left" vertical="center" wrapText="1"/>
    </xf>
    <xf numFmtId="165" fontId="20" fillId="25" borderId="6" xfId="58" applyNumberFormat="1" applyFont="1" applyFill="1" applyBorder="1" applyAlignment="1">
      <alignment horizontal="center" wrapText="1"/>
    </xf>
    <xf numFmtId="165" fontId="20" fillId="25" borderId="7" xfId="58" applyNumberFormat="1" applyFont="1" applyFill="1" applyBorder="1" applyAlignment="1">
      <alignment horizontal="center" wrapText="1"/>
    </xf>
    <xf numFmtId="0" fontId="20" fillId="25" borderId="6" xfId="0" applyFont="1" applyFill="1" applyBorder="1" applyAlignment="1">
      <alignment horizontal="left"/>
    </xf>
    <xf numFmtId="165" fontId="20" fillId="25" borderId="6" xfId="58" applyNumberFormat="1" applyFont="1" applyFill="1" applyBorder="1" applyAlignment="1">
      <alignment horizontal="center"/>
    </xf>
    <xf numFmtId="165" fontId="20" fillId="25" borderId="7" xfId="58" applyNumberFormat="1" applyFont="1" applyFill="1" applyBorder="1" applyAlignment="1">
      <alignment horizontal="center"/>
    </xf>
    <xf numFmtId="3" fontId="20" fillId="25" borderId="7" xfId="0" applyNumberFormat="1" applyFont="1" applyFill="1" applyBorder="1" applyAlignment="1">
      <alignment horizontal="center" vertical="center" wrapText="1"/>
    </xf>
    <xf numFmtId="3" fontId="20" fillId="25" borderId="7" xfId="0" applyNumberFormat="1" applyFont="1" applyFill="1" applyBorder="1" applyAlignment="1">
      <alignment horizontal="center" vertical="center"/>
    </xf>
    <xf numFmtId="3" fontId="18" fillId="25" borderId="7" xfId="0" applyNumberFormat="1" applyFont="1" applyFill="1" applyBorder="1" applyAlignment="1">
      <alignment horizontal="center"/>
    </xf>
    <xf numFmtId="0" fontId="20" fillId="25" borderId="0" xfId="0" applyFont="1" applyFill="1" applyBorder="1" applyAlignment="1">
      <alignment horizontal="left" wrapText="1"/>
    </xf>
    <xf numFmtId="3" fontId="20" fillId="25" borderId="0" xfId="0" applyNumberFormat="1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left"/>
    </xf>
    <xf numFmtId="165" fontId="20" fillId="25" borderId="0" xfId="58" applyNumberFormat="1" applyFont="1" applyFill="1" applyBorder="1" applyAlignment="1">
      <alignment horizontal="center"/>
    </xf>
    <xf numFmtId="0" fontId="0" fillId="25" borderId="0" xfId="0" applyFill="1"/>
    <xf numFmtId="2" fontId="19" fillId="24" borderId="6" xfId="0" applyNumberFormat="1" applyFont="1" applyFill="1" applyBorder="1" applyAlignment="1">
      <alignment horizontal="center" vertical="center"/>
    </xf>
    <xf numFmtId="0" fontId="20" fillId="25" borderId="0" xfId="0" applyFont="1" applyFill="1"/>
    <xf numFmtId="0" fontId="32" fillId="25" borderId="0" xfId="0" applyFont="1" applyFill="1"/>
    <xf numFmtId="0" fontId="0" fillId="25" borderId="0" xfId="0" applyFill="1" applyAlignment="1">
      <alignment horizontal="center" vertical="center"/>
    </xf>
    <xf numFmtId="1" fontId="20" fillId="25" borderId="6" xfId="0" applyNumberFormat="1" applyFont="1" applyFill="1" applyBorder="1" applyAlignment="1">
      <alignment horizontal="left" wrapText="1"/>
    </xf>
    <xf numFmtId="3" fontId="20" fillId="25" borderId="0" xfId="0" applyNumberFormat="1" applyFont="1" applyFill="1" applyAlignment="1">
      <alignment horizontal="center"/>
    </xf>
    <xf numFmtId="1" fontId="20" fillId="25" borderId="0" xfId="0" applyNumberFormat="1" applyFont="1" applyFill="1" applyBorder="1" applyAlignment="1">
      <alignment horizontal="left" wrapText="1"/>
    </xf>
    <xf numFmtId="0" fontId="16" fillId="0" borderId="0" xfId="54"/>
    <xf numFmtId="165" fontId="16" fillId="0" borderId="0" xfId="58" applyNumberFormat="1" applyFont="1"/>
    <xf numFmtId="165" fontId="16" fillId="0" borderId="8" xfId="58" applyNumberFormat="1" applyFont="1" applyBorder="1" applyAlignment="1">
      <alignment horizontal="center"/>
    </xf>
    <xf numFmtId="165" fontId="16" fillId="0" borderId="0" xfId="58" applyNumberFormat="1" applyFont="1" applyBorder="1"/>
    <xf numFmtId="165" fontId="16" fillId="0" borderId="0" xfId="58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7" fillId="0" borderId="0" xfId="0" applyFont="1"/>
    <xf numFmtId="0" fontId="36" fillId="0" borderId="0" xfId="0" applyFont="1" applyBorder="1"/>
    <xf numFmtId="168" fontId="36" fillId="0" borderId="0" xfId="0" applyNumberFormat="1" applyFont="1" applyBorder="1" applyAlignment="1">
      <alignment horizontal="center"/>
    </xf>
    <xf numFmtId="0" fontId="41" fillId="0" borderId="0" xfId="0" applyFont="1"/>
    <xf numFmtId="165" fontId="0" fillId="0" borderId="0" xfId="0" applyNumberFormat="1"/>
    <xf numFmtId="167" fontId="36" fillId="0" borderId="0" xfId="0" applyNumberFormat="1" applyFont="1" applyBorder="1" applyAlignment="1">
      <alignment horizontal="center"/>
    </xf>
    <xf numFmtId="168" fontId="36" fillId="0" borderId="0" xfId="0" applyNumberFormat="1" applyFont="1" applyBorder="1"/>
    <xf numFmtId="0" fontId="38" fillId="0" borderId="0" xfId="0" quotePrefix="1" applyFont="1"/>
    <xf numFmtId="0" fontId="0" fillId="24" borderId="0" xfId="0" applyFill="1" applyBorder="1"/>
    <xf numFmtId="0" fontId="0" fillId="25" borderId="9" xfId="0" applyFill="1" applyBorder="1" applyAlignment="1">
      <alignment horizontal="left"/>
    </xf>
    <xf numFmtId="0" fontId="42" fillId="24" borderId="10" xfId="0" applyFont="1" applyFill="1" applyBorder="1" applyAlignment="1">
      <alignment horizontal="center" wrapText="1"/>
    </xf>
    <xf numFmtId="0" fontId="43" fillId="24" borderId="10" xfId="0" applyFont="1" applyFill="1" applyBorder="1" applyAlignment="1">
      <alignment horizontal="center"/>
    </xf>
    <xf numFmtId="0" fontId="43" fillId="24" borderId="11" xfId="0" applyFont="1" applyFill="1" applyBorder="1" applyAlignment="1">
      <alignment horizontal="center"/>
    </xf>
    <xf numFmtId="0" fontId="43" fillId="25" borderId="12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51" fillId="25" borderId="0" xfId="52" applyFont="1" applyFill="1"/>
    <xf numFmtId="0" fontId="20" fillId="25" borderId="0" xfId="52" applyFont="1" applyFill="1"/>
    <xf numFmtId="0" fontId="20" fillId="26" borderId="0" xfId="52" applyFont="1" applyFill="1"/>
    <xf numFmtId="0" fontId="19" fillId="27" borderId="0" xfId="51" applyFont="1" applyFill="1"/>
    <xf numFmtId="0" fontId="20" fillId="27" borderId="0" xfId="52" applyFont="1" applyFill="1"/>
    <xf numFmtId="0" fontId="19" fillId="25" borderId="0" xfId="52" applyFont="1" applyFill="1"/>
    <xf numFmtId="0" fontId="19" fillId="27" borderId="13" xfId="52" applyFont="1" applyFill="1" applyBorder="1" applyAlignment="1">
      <alignment horizontal="center" vertical="center" wrapText="1"/>
    </xf>
    <xf numFmtId="0" fontId="20" fillId="26" borderId="14" xfId="52" applyFont="1" applyFill="1" applyBorder="1" applyAlignment="1">
      <alignment horizontal="center"/>
    </xf>
    <xf numFmtId="2" fontId="20" fillId="26" borderId="14" xfId="46" applyNumberFormat="1" applyFont="1" applyFill="1" applyBorder="1" applyAlignment="1">
      <alignment horizontal="center"/>
    </xf>
    <xf numFmtId="0" fontId="20" fillId="26" borderId="13" xfId="52" applyFont="1" applyFill="1" applyBorder="1" applyAlignment="1">
      <alignment horizontal="center"/>
    </xf>
    <xf numFmtId="2" fontId="20" fillId="26" borderId="13" xfId="46" applyNumberFormat="1" applyFont="1" applyFill="1" applyBorder="1" applyAlignment="1">
      <alignment horizontal="center"/>
    </xf>
    <xf numFmtId="165" fontId="20" fillId="26" borderId="13" xfId="58" applyNumberFormat="1" applyFont="1" applyFill="1" applyBorder="1" applyAlignment="1">
      <alignment horizontal="center"/>
    </xf>
    <xf numFmtId="0" fontId="51" fillId="25" borderId="0" xfId="52" applyFont="1" applyFill="1" applyAlignment="1">
      <alignment horizontal="left"/>
    </xf>
    <xf numFmtId="0" fontId="20" fillId="25" borderId="0" xfId="52" applyFont="1" applyFill="1" applyAlignment="1">
      <alignment horizontal="left"/>
    </xf>
    <xf numFmtId="0" fontId="20" fillId="25" borderId="0" xfId="52" applyFont="1" applyFill="1" applyAlignment="1">
      <alignment horizontal="center"/>
    </xf>
    <xf numFmtId="9" fontId="20" fillId="26" borderId="0" xfId="58" applyFont="1" applyFill="1" applyAlignment="1">
      <alignment horizontal="center"/>
    </xf>
    <xf numFmtId="0" fontId="19" fillId="27" borderId="0" xfId="51" applyFont="1" applyFill="1" applyAlignment="1">
      <alignment horizontal="left"/>
    </xf>
    <xf numFmtId="0" fontId="20" fillId="27" borderId="0" xfId="52" applyFont="1" applyFill="1" applyAlignment="1">
      <alignment horizontal="left"/>
    </xf>
    <xf numFmtId="0" fontId="20" fillId="27" borderId="0" xfId="52" applyFont="1" applyFill="1" applyAlignment="1">
      <alignment horizontal="center"/>
    </xf>
    <xf numFmtId="9" fontId="20" fillId="25" borderId="0" xfId="58" applyFont="1" applyFill="1" applyAlignment="1">
      <alignment horizontal="center"/>
    </xf>
    <xf numFmtId="0" fontId="19" fillId="25" borderId="0" xfId="53" applyFont="1" applyFill="1" applyAlignment="1">
      <alignment horizontal="left"/>
    </xf>
    <xf numFmtId="0" fontId="20" fillId="25" borderId="0" xfId="53" applyNumberFormat="1" applyFont="1" applyFill="1" applyAlignment="1">
      <alignment horizontal="left"/>
    </xf>
    <xf numFmtId="0" fontId="20" fillId="25" borderId="0" xfId="53" applyFont="1" applyFill="1"/>
    <xf numFmtId="0" fontId="20" fillId="25" borderId="0" xfId="53" applyFont="1" applyFill="1" applyAlignment="1">
      <alignment horizontal="center"/>
    </xf>
    <xf numFmtId="0" fontId="36" fillId="25" borderId="15" xfId="53" applyFont="1" applyFill="1" applyBorder="1"/>
    <xf numFmtId="0" fontId="19" fillId="27" borderId="13" xfId="53" applyNumberFormat="1" applyFont="1" applyFill="1" applyBorder="1" applyAlignment="1">
      <alignment horizontal="left" vertical="center"/>
    </xf>
    <xf numFmtId="0" fontId="19" fillId="27" borderId="13" xfId="53" applyFont="1" applyFill="1" applyBorder="1" applyAlignment="1">
      <alignment horizontal="center" vertical="center" wrapText="1"/>
    </xf>
    <xf numFmtId="0" fontId="36" fillId="25" borderId="16" xfId="53" applyFont="1" applyFill="1" applyBorder="1"/>
    <xf numFmtId="0" fontId="36" fillId="25" borderId="17" xfId="53" applyFont="1" applyFill="1" applyBorder="1"/>
    <xf numFmtId="0" fontId="36" fillId="25" borderId="18" xfId="53" applyFont="1" applyFill="1" applyBorder="1"/>
    <xf numFmtId="0" fontId="20" fillId="25" borderId="13" xfId="53" applyNumberFormat="1" applyFont="1" applyFill="1" applyBorder="1" applyAlignment="1">
      <alignment horizontal="center"/>
    </xf>
    <xf numFmtId="2" fontId="20" fillId="25" borderId="13" xfId="53" applyNumberFormat="1" applyFont="1" applyFill="1" applyBorder="1" applyAlignment="1">
      <alignment horizontal="center"/>
    </xf>
    <xf numFmtId="9" fontId="20" fillId="25" borderId="13" xfId="58" applyFont="1" applyFill="1" applyBorder="1" applyAlignment="1">
      <alignment horizontal="center"/>
    </xf>
    <xf numFmtId="0" fontId="52" fillId="25" borderId="19" xfId="51" applyFont="1" applyFill="1" applyBorder="1" applyAlignment="1">
      <alignment horizontal="left" indent="1"/>
    </xf>
    <xf numFmtId="0" fontId="36" fillId="25" borderId="0" xfId="53" applyFont="1" applyFill="1" applyBorder="1"/>
    <xf numFmtId="0" fontId="36" fillId="25" borderId="20" xfId="53" applyFont="1" applyFill="1" applyBorder="1"/>
    <xf numFmtId="0" fontId="52" fillId="25" borderId="21" xfId="51" applyFont="1" applyFill="1" applyBorder="1" applyAlignment="1">
      <alignment horizontal="left" indent="1"/>
    </xf>
    <xf numFmtId="0" fontId="36" fillId="25" borderId="22" xfId="53" applyFont="1" applyFill="1" applyBorder="1"/>
    <xf numFmtId="0" fontId="51" fillId="25" borderId="0" xfId="52" applyNumberFormat="1" applyFont="1" applyFill="1" applyAlignment="1">
      <alignment horizontal="left"/>
    </xf>
    <xf numFmtId="0" fontId="19" fillId="27" borderId="0" xfId="51" applyNumberFormat="1" applyFont="1" applyFill="1" applyAlignment="1">
      <alignment horizontal="left"/>
    </xf>
    <xf numFmtId="0" fontId="19" fillId="25" borderId="0" xfId="52" applyNumberFormat="1" applyFont="1" applyFill="1"/>
    <xf numFmtId="0" fontId="19" fillId="25" borderId="0" xfId="53" applyNumberFormat="1" applyFont="1" applyFill="1" applyAlignment="1">
      <alignment horizontal="left"/>
    </xf>
    <xf numFmtId="0" fontId="20" fillId="25" borderId="0" xfId="53" applyNumberFormat="1" applyFont="1" applyFill="1" applyAlignment="1">
      <alignment horizontal="center"/>
    </xf>
    <xf numFmtId="0" fontId="42" fillId="25" borderId="0" xfId="20" applyFont="1" applyFill="1" applyBorder="1" applyAlignment="1">
      <alignment horizontal="left"/>
    </xf>
    <xf numFmtId="0" fontId="42" fillId="25" borderId="0" xfId="20" applyNumberFormat="1" applyFont="1" applyFill="1" applyBorder="1" applyAlignment="1">
      <alignment horizontal="left"/>
    </xf>
    <xf numFmtId="17" fontId="53" fillId="25" borderId="0" xfId="20" applyNumberFormat="1" applyFont="1" applyFill="1" applyBorder="1" applyAlignment="1">
      <alignment horizontal="center"/>
    </xf>
    <xf numFmtId="0" fontId="20" fillId="25" borderId="0" xfId="20" applyFont="1" applyFill="1" applyBorder="1"/>
    <xf numFmtId="0" fontId="19" fillId="27" borderId="13" xfId="20" applyNumberFormat="1" applyFont="1" applyFill="1" applyBorder="1" applyAlignment="1">
      <alignment horizontal="center" vertical="center"/>
    </xf>
    <xf numFmtId="0" fontId="19" fillId="27" borderId="13" xfId="20" applyFont="1" applyFill="1" applyBorder="1" applyAlignment="1">
      <alignment horizontal="center" vertical="center" wrapText="1"/>
    </xf>
    <xf numFmtId="165" fontId="19" fillId="27" borderId="13" xfId="58" applyNumberFormat="1" applyFont="1" applyFill="1" applyBorder="1" applyAlignment="1">
      <alignment horizontal="center" vertical="center" wrapText="1"/>
    </xf>
    <xf numFmtId="0" fontId="19" fillId="25" borderId="0" xfId="20" applyFont="1" applyFill="1" applyBorder="1"/>
    <xf numFmtId="0" fontId="20" fillId="25" borderId="13" xfId="20" applyNumberFormat="1" applyFont="1" applyFill="1" applyBorder="1" applyAlignment="1">
      <alignment horizontal="center"/>
    </xf>
    <xf numFmtId="3" fontId="20" fillId="25" borderId="13" xfId="20" applyNumberFormat="1" applyFont="1" applyFill="1" applyBorder="1" applyAlignment="1">
      <alignment horizontal="center"/>
    </xf>
    <xf numFmtId="165" fontId="20" fillId="25" borderId="13" xfId="58" applyNumberFormat="1" applyFont="1" applyFill="1" applyBorder="1" applyAlignment="1">
      <alignment horizontal="center"/>
    </xf>
    <xf numFmtId="0" fontId="19" fillId="25" borderId="0" xfId="20" applyNumberFormat="1" applyFont="1" applyFill="1" applyBorder="1"/>
    <xf numFmtId="0" fontId="20" fillId="25" borderId="0" xfId="20" applyFont="1" applyFill="1" applyBorder="1" applyAlignment="1">
      <alignment horizontal="center"/>
    </xf>
    <xf numFmtId="0" fontId="20" fillId="26" borderId="0" xfId="52" applyFont="1" applyFill="1" applyAlignment="1">
      <alignment horizontal="center"/>
    </xf>
    <xf numFmtId="171" fontId="54" fillId="25" borderId="0" xfId="52" applyNumberFormat="1" applyFont="1" applyFill="1" applyAlignment="1">
      <alignment horizontal="center"/>
    </xf>
    <xf numFmtId="171" fontId="20" fillId="25" borderId="0" xfId="52" applyNumberFormat="1" applyFont="1" applyFill="1" applyAlignment="1">
      <alignment horizontal="center"/>
    </xf>
    <xf numFmtId="165" fontId="20" fillId="25" borderId="0" xfId="58" applyNumberFormat="1" applyFont="1" applyFill="1" applyAlignment="1">
      <alignment horizontal="center"/>
    </xf>
    <xf numFmtId="0" fontId="19" fillId="27" borderId="0" xfId="51" applyNumberFormat="1" applyFont="1" applyFill="1" applyAlignment="1">
      <alignment horizontal="center"/>
    </xf>
    <xf numFmtId="171" fontId="20" fillId="27" borderId="0" xfId="52" applyNumberFormat="1" applyFont="1" applyFill="1" applyAlignment="1">
      <alignment horizontal="center"/>
    </xf>
    <xf numFmtId="0" fontId="19" fillId="25" borderId="0" xfId="52" applyFont="1" applyFill="1" applyAlignment="1">
      <alignment horizontal="left"/>
    </xf>
    <xf numFmtId="171" fontId="19" fillId="25" borderId="0" xfId="52" applyNumberFormat="1" applyFont="1" applyFill="1" applyAlignment="1">
      <alignment horizontal="center"/>
    </xf>
    <xf numFmtId="171" fontId="19" fillId="25" borderId="0" xfId="53" applyNumberFormat="1" applyFont="1" applyFill="1" applyAlignment="1">
      <alignment horizontal="center"/>
    </xf>
    <xf numFmtId="171" fontId="20" fillId="25" borderId="0" xfId="53" applyNumberFormat="1" applyFont="1" applyFill="1" applyAlignment="1">
      <alignment horizontal="center"/>
    </xf>
    <xf numFmtId="0" fontId="19" fillId="27" borderId="13" xfId="53" applyNumberFormat="1" applyFont="1" applyFill="1" applyBorder="1" applyAlignment="1">
      <alignment horizontal="center" vertical="center"/>
    </xf>
    <xf numFmtId="171" fontId="19" fillId="27" borderId="13" xfId="53" applyNumberFormat="1" applyFont="1" applyFill="1" applyBorder="1" applyAlignment="1">
      <alignment horizontal="center" vertical="center" wrapText="1"/>
    </xf>
    <xf numFmtId="0" fontId="20" fillId="25" borderId="0" xfId="55" applyFont="1" applyFill="1" applyAlignment="1">
      <alignment horizontal="center"/>
    </xf>
    <xf numFmtId="0" fontId="20" fillId="25" borderId="13" xfId="55" applyFont="1" applyFill="1" applyBorder="1" applyAlignment="1" applyProtection="1">
      <alignment horizontal="center"/>
    </xf>
    <xf numFmtId="171" fontId="20" fillId="0" borderId="13" xfId="55" applyNumberFormat="1" applyFont="1" applyBorder="1" applyAlignment="1">
      <alignment horizontal="center"/>
    </xf>
    <xf numFmtId="165" fontId="20" fillId="0" borderId="13" xfId="58" applyNumberFormat="1" applyFont="1" applyBorder="1" applyAlignment="1">
      <alignment horizontal="center"/>
    </xf>
    <xf numFmtId="0" fontId="20" fillId="0" borderId="0" xfId="55" applyFont="1"/>
    <xf numFmtId="0" fontId="20" fillId="0" borderId="0" xfId="55" applyFont="1" applyFill="1"/>
    <xf numFmtId="0" fontId="20" fillId="0" borderId="0" xfId="55" applyFont="1" applyAlignment="1">
      <alignment horizontal="center"/>
    </xf>
    <xf numFmtId="171" fontId="20" fillId="0" borderId="0" xfId="55" applyNumberFormat="1" applyFont="1" applyAlignment="1">
      <alignment horizontal="center"/>
    </xf>
    <xf numFmtId="165" fontId="20" fillId="0" borderId="0" xfId="58" applyNumberFormat="1" applyFont="1" applyAlignment="1">
      <alignment horizontal="center"/>
    </xf>
    <xf numFmtId="2" fontId="54" fillId="25" borderId="0" xfId="52" applyNumberFormat="1" applyFont="1" applyFill="1" applyAlignment="1">
      <alignment horizontal="center"/>
    </xf>
    <xf numFmtId="2" fontId="20" fillId="25" borderId="0" xfId="52" applyNumberFormat="1" applyFont="1" applyFill="1" applyAlignment="1">
      <alignment horizontal="center"/>
    </xf>
    <xf numFmtId="2" fontId="20" fillId="27" borderId="0" xfId="52" applyNumberFormat="1" applyFont="1" applyFill="1" applyAlignment="1">
      <alignment horizontal="center"/>
    </xf>
    <xf numFmtId="2" fontId="19" fillId="25" borderId="0" xfId="52" applyNumberFormat="1" applyFont="1" applyFill="1" applyAlignment="1">
      <alignment horizontal="center"/>
    </xf>
    <xf numFmtId="2" fontId="19" fillId="25" borderId="0" xfId="53" applyNumberFormat="1" applyFont="1" applyFill="1" applyAlignment="1">
      <alignment horizontal="center"/>
    </xf>
    <xf numFmtId="2" fontId="20" fillId="25" borderId="0" xfId="53" applyNumberFormat="1" applyFont="1" applyFill="1" applyAlignment="1">
      <alignment horizontal="center"/>
    </xf>
    <xf numFmtId="2" fontId="19" fillId="27" borderId="13" xfId="53" applyNumberFormat="1" applyFont="1" applyFill="1" applyBorder="1" applyAlignment="1">
      <alignment horizontal="center" vertical="center" wrapText="1"/>
    </xf>
    <xf numFmtId="0" fontId="55" fillId="25" borderId="0" xfId="51" applyFont="1" applyFill="1"/>
    <xf numFmtId="0" fontId="20" fillId="25" borderId="13" xfId="51" applyFont="1" applyFill="1" applyBorder="1" applyAlignment="1">
      <alignment horizontal="center"/>
    </xf>
    <xf numFmtId="2" fontId="20" fillId="25" borderId="13" xfId="51" applyNumberFormat="1" applyFont="1" applyFill="1" applyBorder="1" applyAlignment="1">
      <alignment horizontal="center"/>
    </xf>
    <xf numFmtId="2" fontId="20" fillId="0" borderId="13" xfId="55" applyNumberFormat="1" applyFont="1" applyBorder="1" applyAlignment="1">
      <alignment horizontal="center"/>
    </xf>
    <xf numFmtId="2" fontId="55" fillId="25" borderId="0" xfId="51" applyNumberFormat="1" applyFont="1" applyFill="1"/>
    <xf numFmtId="0" fontId="55" fillId="25" borderId="0" xfId="51" applyFont="1" applyFill="1" applyAlignment="1">
      <alignment horizontal="center"/>
    </xf>
    <xf numFmtId="0" fontId="49" fillId="25" borderId="0" xfId="51" applyFill="1"/>
    <xf numFmtId="4" fontId="20" fillId="25" borderId="13" xfId="51" applyNumberFormat="1" applyFont="1" applyFill="1" applyBorder="1" applyAlignment="1">
      <alignment horizontal="center"/>
    </xf>
    <xf numFmtId="0" fontId="49" fillId="25" borderId="0" xfId="51" applyFill="1" applyAlignment="1">
      <alignment horizontal="center"/>
    </xf>
    <xf numFmtId="0" fontId="37" fillId="25" borderId="0" xfId="51" applyFont="1" applyFill="1" applyBorder="1"/>
    <xf numFmtId="2" fontId="20" fillId="25" borderId="0" xfId="53" applyNumberFormat="1" applyFont="1" applyFill="1"/>
    <xf numFmtId="2" fontId="19" fillId="27" borderId="13" xfId="52" applyNumberFormat="1" applyFont="1" applyFill="1" applyBorder="1" applyAlignment="1">
      <alignment horizontal="center" vertical="center" wrapText="1"/>
    </xf>
    <xf numFmtId="0" fontId="42" fillId="25" borderId="13" xfId="56" applyFont="1" applyFill="1" applyBorder="1" applyAlignment="1">
      <alignment horizontal="center"/>
    </xf>
    <xf numFmtId="2" fontId="42" fillId="25" borderId="13" xfId="56" applyNumberFormat="1" applyFont="1" applyFill="1" applyBorder="1" applyAlignment="1">
      <alignment horizontal="center"/>
    </xf>
    <xf numFmtId="0" fontId="42" fillId="25" borderId="0" xfId="56" applyFont="1" applyFill="1"/>
    <xf numFmtId="0" fontId="36" fillId="25" borderId="0" xfId="53" applyFont="1" applyFill="1" applyBorder="1" applyAlignment="1">
      <alignment horizontal="center"/>
    </xf>
    <xf numFmtId="2" fontId="41" fillId="25" borderId="0" xfId="53" applyNumberFormat="1" applyFont="1" applyFill="1" applyBorder="1" applyAlignment="1">
      <alignment horizontal="center"/>
    </xf>
    <xf numFmtId="2" fontId="36" fillId="25" borderId="0" xfId="53" applyNumberFormat="1" applyFont="1" applyFill="1" applyBorder="1" applyAlignment="1">
      <alignment horizontal="center"/>
    </xf>
    <xf numFmtId="0" fontId="20" fillId="25" borderId="0" xfId="53" applyFont="1" applyFill="1" applyBorder="1"/>
    <xf numFmtId="0" fontId="56" fillId="25" borderId="0" xfId="56" applyFont="1" applyFill="1"/>
    <xf numFmtId="0" fontId="57" fillId="25" borderId="0" xfId="56" quotePrefix="1" applyFont="1" applyFill="1" applyBorder="1" applyAlignment="1">
      <alignment horizontal="left"/>
    </xf>
    <xf numFmtId="0" fontId="57" fillId="25" borderId="0" xfId="56" applyFont="1" applyFill="1" applyBorder="1"/>
    <xf numFmtId="4" fontId="57" fillId="25" borderId="0" xfId="56" applyNumberFormat="1" applyFont="1" applyFill="1" applyBorder="1"/>
    <xf numFmtId="0" fontId="56" fillId="25" borderId="0" xfId="56" applyFont="1" applyFill="1" applyBorder="1"/>
    <xf numFmtId="0" fontId="42" fillId="25" borderId="0" xfId="56" applyFont="1" applyFill="1" applyBorder="1"/>
    <xf numFmtId="4" fontId="56" fillId="25" borderId="0" xfId="56" applyNumberFormat="1" applyFont="1" applyFill="1" applyBorder="1"/>
    <xf numFmtId="4" fontId="42" fillId="25" borderId="0" xfId="56" applyNumberFormat="1" applyFont="1" applyFill="1"/>
    <xf numFmtId="4" fontId="56" fillId="25" borderId="0" xfId="56" applyNumberFormat="1" applyFont="1" applyFill="1"/>
    <xf numFmtId="2" fontId="56" fillId="25" borderId="0" xfId="56" applyNumberFormat="1" applyFont="1" applyFill="1"/>
    <xf numFmtId="0" fontId="19" fillId="25" borderId="7" xfId="0" applyFont="1" applyFill="1" applyBorder="1" applyAlignment="1">
      <alignment horizontal="center" vertical="center"/>
    </xf>
    <xf numFmtId="0" fontId="20" fillId="25" borderId="6" xfId="0" applyFont="1" applyFill="1" applyBorder="1" applyAlignment="1">
      <alignment horizontal="center" wrapText="1"/>
    </xf>
    <xf numFmtId="166" fontId="20" fillId="25" borderId="6" xfId="0" applyNumberFormat="1" applyFont="1" applyFill="1" applyBorder="1" applyAlignment="1">
      <alignment horizontal="center" vertical="center"/>
    </xf>
    <xf numFmtId="0" fontId="20" fillId="25" borderId="6" xfId="0" applyFont="1" applyFill="1" applyBorder="1" applyAlignment="1">
      <alignment horizontal="center"/>
    </xf>
    <xf numFmtId="166" fontId="20" fillId="25" borderId="6" xfId="58" applyNumberFormat="1" applyFont="1" applyFill="1" applyBorder="1" applyAlignment="1">
      <alignment horizontal="center" vertical="center"/>
    </xf>
    <xf numFmtId="165" fontId="20" fillId="25" borderId="0" xfId="58" applyNumberFormat="1" applyFont="1" applyFill="1" applyBorder="1" applyAlignment="1">
      <alignment horizontal="center" wrapText="1"/>
    </xf>
    <xf numFmtId="166" fontId="20" fillId="25" borderId="6" xfId="0" applyNumberFormat="1" applyFont="1" applyFill="1" applyBorder="1" applyAlignment="1">
      <alignment horizontal="center"/>
    </xf>
    <xf numFmtId="0" fontId="18" fillId="25" borderId="0" xfId="0" applyFont="1" applyFill="1"/>
    <xf numFmtId="0" fontId="20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 applyBorder="1" applyAlignment="1">
      <alignment horizontal="center"/>
    </xf>
    <xf numFmtId="0" fontId="43" fillId="24" borderId="6" xfId="0" applyFont="1" applyFill="1" applyBorder="1"/>
    <xf numFmtId="0" fontId="43" fillId="24" borderId="6" xfId="0" applyNumberFormat="1" applyFont="1" applyFill="1" applyBorder="1" applyAlignment="1">
      <alignment horizontal="center"/>
    </xf>
    <xf numFmtId="0" fontId="58" fillId="25" borderId="23" xfId="0" applyNumberFormat="1" applyFont="1" applyFill="1" applyBorder="1" applyAlignment="1">
      <alignment wrapText="1"/>
    </xf>
    <xf numFmtId="0" fontId="20" fillId="25" borderId="0" xfId="0" applyNumberFormat="1" applyFont="1" applyFill="1"/>
    <xf numFmtId="0" fontId="0" fillId="25" borderId="0" xfId="0" applyNumberFormat="1" applyFill="1"/>
    <xf numFmtId="0" fontId="43" fillId="25" borderId="6" xfId="0" applyFont="1" applyFill="1" applyBorder="1"/>
    <xf numFmtId="168" fontId="20" fillId="25" borderId="6" xfId="0" applyNumberFormat="1" applyFont="1" applyFill="1" applyBorder="1" applyAlignment="1">
      <alignment horizontal="center"/>
    </xf>
    <xf numFmtId="0" fontId="59" fillId="25" borderId="23" xfId="0" applyFont="1" applyFill="1" applyBorder="1" applyAlignment="1">
      <alignment wrapText="1"/>
    </xf>
    <xf numFmtId="0" fontId="59" fillId="25" borderId="23" xfId="0" applyFont="1" applyFill="1" applyBorder="1" applyAlignment="1">
      <alignment horizontal="center" wrapText="1"/>
    </xf>
    <xf numFmtId="0" fontId="20" fillId="25" borderId="0" xfId="0" applyFont="1" applyFill="1" applyAlignment="1">
      <alignment horizontal="center"/>
    </xf>
    <xf numFmtId="0" fontId="19" fillId="25" borderId="6" xfId="0" applyFont="1" applyFill="1" applyBorder="1"/>
    <xf numFmtId="0" fontId="59" fillId="25" borderId="0" xfId="0" applyFont="1" applyFill="1" applyBorder="1" applyAlignment="1">
      <alignment wrapText="1"/>
    </xf>
    <xf numFmtId="168" fontId="20" fillId="25" borderId="0" xfId="0" applyNumberFormat="1" applyFont="1" applyFill="1" applyAlignment="1">
      <alignment horizontal="center"/>
    </xf>
    <xf numFmtId="0" fontId="35" fillId="0" borderId="0" xfId="0" applyFont="1"/>
    <xf numFmtId="0" fontId="32" fillId="0" borderId="0" xfId="0" applyFont="1"/>
    <xf numFmtId="0" fontId="60" fillId="27" borderId="0" xfId="0" applyFont="1" applyFill="1"/>
    <xf numFmtId="0" fontId="37" fillId="27" borderId="0" xfId="0" applyFont="1" applyFill="1"/>
    <xf numFmtId="0" fontId="37" fillId="25" borderId="0" xfId="0" applyFont="1" applyFill="1"/>
    <xf numFmtId="0" fontId="60" fillId="25" borderId="0" xfId="0" applyFont="1" applyFill="1"/>
    <xf numFmtId="165" fontId="16" fillId="0" borderId="0" xfId="58" applyNumberFormat="1" applyFont="1" applyBorder="1" applyAlignment="1">
      <alignment horizontal="center"/>
    </xf>
    <xf numFmtId="0" fontId="16" fillId="24" borderId="0" xfId="19" applyFont="1" applyFill="1" applyBorder="1"/>
    <xf numFmtId="0" fontId="19" fillId="24" borderId="8" xfId="19" applyFont="1" applyFill="1" applyBorder="1" applyAlignment="1">
      <alignment horizontal="center" vertical="top"/>
    </xf>
    <xf numFmtId="0" fontId="19" fillId="24" borderId="0" xfId="19" applyFont="1" applyFill="1" applyBorder="1" applyAlignment="1">
      <alignment vertical="top"/>
    </xf>
    <xf numFmtId="165" fontId="19" fillId="24" borderId="8" xfId="58" applyNumberFormat="1" applyFont="1" applyFill="1" applyBorder="1" applyAlignment="1"/>
    <xf numFmtId="0" fontId="19" fillId="24" borderId="0" xfId="19" applyFont="1" applyFill="1" applyBorder="1" applyAlignment="1">
      <alignment horizontal="center" vertical="top"/>
    </xf>
    <xf numFmtId="165" fontId="19" fillId="24" borderId="0" xfId="58" applyNumberFormat="1" applyFont="1" applyFill="1" applyBorder="1" applyAlignment="1">
      <alignment horizontal="center" vertical="top"/>
    </xf>
    <xf numFmtId="165" fontId="16" fillId="24" borderId="0" xfId="58" applyNumberFormat="1" applyFont="1" applyFill="1" applyBorder="1" applyAlignment="1">
      <alignment horizontal="center"/>
    </xf>
    <xf numFmtId="0" fontId="16" fillId="0" borderId="0" xfId="54" applyBorder="1"/>
    <xf numFmtId="0" fontId="36" fillId="0" borderId="0" xfId="19" applyFont="1" applyBorder="1"/>
    <xf numFmtId="0" fontId="0" fillId="0" borderId="0" xfId="0" applyFill="1" applyBorder="1"/>
    <xf numFmtId="0" fontId="36" fillId="0" borderId="0" xfId="0" applyFont="1" applyFill="1" applyBorder="1"/>
    <xf numFmtId="0" fontId="35" fillId="0" borderId="24" xfId="0" applyFont="1" applyFill="1" applyBorder="1" applyAlignment="1">
      <alignment horizontal="center" vertical="center" wrapText="1"/>
    </xf>
    <xf numFmtId="0" fontId="36" fillId="0" borderId="24" xfId="0" applyFont="1" applyFill="1" applyBorder="1"/>
    <xf numFmtId="168" fontId="36" fillId="0" borderId="24" xfId="0" applyNumberFormat="1" applyFont="1" applyFill="1" applyBorder="1" applyAlignment="1">
      <alignment horizontal="center"/>
    </xf>
    <xf numFmtId="3" fontId="36" fillId="0" borderId="24" xfId="0" applyNumberFormat="1" applyFont="1" applyFill="1" applyBorder="1" applyAlignment="1">
      <alignment horizontal="center"/>
    </xf>
    <xf numFmtId="0" fontId="19" fillId="24" borderId="13" xfId="0" applyFont="1" applyFill="1" applyBorder="1" applyAlignment="1">
      <alignment vertical="top"/>
    </xf>
    <xf numFmtId="0" fontId="19" fillId="24" borderId="13" xfId="0" applyFont="1" applyFill="1" applyBorder="1" applyAlignment="1">
      <alignment horizontal="center" vertical="top"/>
    </xf>
    <xf numFmtId="0" fontId="19" fillId="24" borderId="13" xfId="0" applyFont="1" applyFill="1" applyBorder="1" applyAlignment="1">
      <alignment horizontal="right"/>
    </xf>
    <xf numFmtId="0" fontId="36" fillId="0" borderId="14" xfId="0" applyFont="1" applyFill="1" applyBorder="1"/>
    <xf numFmtId="167" fontId="36" fillId="0" borderId="14" xfId="0" applyNumberFormat="1" applyFont="1" applyFill="1" applyBorder="1" applyAlignment="1">
      <alignment horizontal="center"/>
    </xf>
    <xf numFmtId="168" fontId="36" fillId="0" borderId="14" xfId="0" applyNumberFormat="1" applyFont="1" applyFill="1" applyBorder="1"/>
    <xf numFmtId="0" fontId="35" fillId="0" borderId="24" xfId="19" applyFont="1" applyBorder="1" applyAlignment="1">
      <alignment horizontal="center" vertical="center" wrapText="1"/>
    </xf>
    <xf numFmtId="170" fontId="32" fillId="0" borderId="24" xfId="45" applyNumberFormat="1" applyFont="1" applyBorder="1" applyAlignment="1">
      <alignment horizontal="center" vertical="center" wrapText="1"/>
    </xf>
    <xf numFmtId="165" fontId="35" fillId="0" borderId="24" xfId="58" applyNumberFormat="1" applyFont="1" applyBorder="1" applyAlignment="1">
      <alignment horizontal="center" vertical="center" wrapText="1"/>
    </xf>
    <xf numFmtId="3" fontId="35" fillId="0" borderId="24" xfId="19" applyNumberFormat="1" applyFont="1" applyBorder="1" applyAlignment="1">
      <alignment horizontal="center" vertical="center" wrapText="1"/>
    </xf>
    <xf numFmtId="165" fontId="16" fillId="0" borderId="24" xfId="58" applyNumberFormat="1" applyFont="1" applyBorder="1" applyAlignment="1">
      <alignment horizontal="center"/>
    </xf>
    <xf numFmtId="0" fontId="36" fillId="0" borderId="24" xfId="19" applyFont="1" applyBorder="1"/>
    <xf numFmtId="3" fontId="36" fillId="25" borderId="24" xfId="19" applyNumberFormat="1" applyFont="1" applyFill="1" applyBorder="1" applyAlignment="1">
      <alignment horizontal="center"/>
    </xf>
    <xf numFmtId="3" fontId="36" fillId="0" borderId="24" xfId="19" applyNumberFormat="1" applyFont="1" applyBorder="1" applyAlignment="1">
      <alignment horizontal="center"/>
    </xf>
    <xf numFmtId="165" fontId="36" fillId="0" borderId="24" xfId="58" applyNumberFormat="1" applyFont="1" applyBorder="1" applyAlignment="1">
      <alignment horizontal="center"/>
    </xf>
    <xf numFmtId="165" fontId="32" fillId="0" borderId="24" xfId="58" applyNumberFormat="1" applyFont="1" applyBorder="1" applyAlignment="1">
      <alignment horizontal="center"/>
    </xf>
    <xf numFmtId="3" fontId="36" fillId="0" borderId="24" xfId="45" applyNumberFormat="1" applyFont="1" applyBorder="1" applyAlignment="1">
      <alignment horizontal="center"/>
    </xf>
    <xf numFmtId="168" fontId="36" fillId="0" borderId="24" xfId="19" applyNumberFormat="1" applyFont="1" applyBorder="1" applyAlignment="1">
      <alignment horizontal="center"/>
    </xf>
    <xf numFmtId="167" fontId="36" fillId="0" borderId="24" xfId="19" applyNumberFormat="1" applyFont="1" applyBorder="1" applyAlignment="1">
      <alignment horizontal="left"/>
    </xf>
    <xf numFmtId="37" fontId="36" fillId="0" borderId="24" xfId="45" applyNumberFormat="1" applyFont="1" applyBorder="1" applyAlignment="1">
      <alignment horizontal="center"/>
    </xf>
    <xf numFmtId="0" fontId="16" fillId="0" borderId="24" xfId="54" applyBorder="1"/>
    <xf numFmtId="0" fontId="38" fillId="0" borderId="24" xfId="19" applyFont="1" applyBorder="1"/>
    <xf numFmtId="0" fontId="16" fillId="0" borderId="14" xfId="19" applyFont="1" applyBorder="1"/>
    <xf numFmtId="165" fontId="16" fillId="0" borderId="14" xfId="58" applyNumberFormat="1" applyFont="1" applyBorder="1"/>
    <xf numFmtId="165" fontId="16" fillId="0" borderId="14" xfId="58" applyNumberFormat="1" applyFont="1" applyBorder="1" applyAlignment="1">
      <alignment horizontal="center"/>
    </xf>
    <xf numFmtId="0" fontId="35" fillId="0" borderId="24" xfId="0" applyFont="1" applyBorder="1" applyAlignment="1">
      <alignment horizontal="center" vertical="center" wrapText="1"/>
    </xf>
    <xf numFmtId="0" fontId="36" fillId="0" borderId="24" xfId="0" applyFont="1" applyBorder="1"/>
    <xf numFmtId="165" fontId="36" fillId="0" borderId="24" xfId="0" applyNumberFormat="1" applyFont="1" applyBorder="1" applyAlignment="1">
      <alignment horizontal="center"/>
    </xf>
    <xf numFmtId="0" fontId="36" fillId="0" borderId="14" xfId="0" applyFont="1" applyBorder="1"/>
    <xf numFmtId="167" fontId="36" fillId="0" borderId="14" xfId="0" applyNumberFormat="1" applyFont="1" applyBorder="1" applyAlignment="1">
      <alignment horizontal="center"/>
    </xf>
    <xf numFmtId="168" fontId="36" fillId="0" borderId="14" xfId="0" applyNumberFormat="1" applyFont="1" applyBorder="1"/>
    <xf numFmtId="0" fontId="19" fillId="24" borderId="13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top"/>
    </xf>
    <xf numFmtId="0" fontId="19" fillId="24" borderId="13" xfId="0" applyFont="1" applyFill="1" applyBorder="1" applyAlignment="1">
      <alignment vertical="center"/>
    </xf>
    <xf numFmtId="0" fontId="35" fillId="24" borderId="0" xfId="0" applyFont="1" applyFill="1"/>
    <xf numFmtId="0" fontId="32" fillId="24" borderId="0" xfId="0" applyFont="1" applyFill="1"/>
    <xf numFmtId="0" fontId="32" fillId="25" borderId="25" xfId="0" applyFont="1" applyFill="1" applyBorder="1"/>
    <xf numFmtId="0" fontId="62" fillId="25" borderId="26" xfId="0" applyFont="1" applyFill="1" applyBorder="1"/>
    <xf numFmtId="0" fontId="63" fillId="25" borderId="23" xfId="0" applyFont="1" applyFill="1" applyBorder="1" applyAlignment="1">
      <alignment wrapText="1"/>
    </xf>
    <xf numFmtId="0" fontId="64" fillId="25" borderId="27" xfId="0" applyFont="1" applyFill="1" applyBorder="1" applyAlignment="1">
      <alignment wrapText="1"/>
    </xf>
    <xf numFmtId="0" fontId="65" fillId="0" borderId="0" xfId="0" applyFont="1"/>
    <xf numFmtId="3" fontId="18" fillId="24" borderId="0" xfId="0" applyNumberFormat="1" applyFont="1" applyFill="1" applyAlignment="1">
      <alignment horizontal="center"/>
    </xf>
    <xf numFmtId="0" fontId="18" fillId="24" borderId="0" xfId="0" applyFont="1" applyFill="1"/>
    <xf numFmtId="3" fontId="18" fillId="25" borderId="0" xfId="0" applyNumberFormat="1" applyFont="1" applyFill="1" applyBorder="1" applyAlignment="1">
      <alignment horizontal="center"/>
    </xf>
    <xf numFmtId="0" fontId="18" fillId="25" borderId="0" xfId="0" applyFont="1" applyFill="1" applyBorder="1"/>
    <xf numFmtId="0" fontId="29" fillId="25" borderId="0" xfId="0" applyFont="1" applyFill="1" applyBorder="1"/>
    <xf numFmtId="0" fontId="29" fillId="25" borderId="0" xfId="0" applyFont="1" applyFill="1"/>
    <xf numFmtId="1" fontId="18" fillId="25" borderId="6" xfId="0" applyNumberFormat="1" applyFont="1" applyFill="1" applyBorder="1" applyAlignment="1">
      <alignment horizontal="left" wrapText="1"/>
    </xf>
    <xf numFmtId="3" fontId="18" fillId="25" borderId="6" xfId="0" applyNumberFormat="1" applyFont="1" applyFill="1" applyBorder="1" applyAlignment="1">
      <alignment horizontal="center" vertical="center"/>
    </xf>
    <xf numFmtId="3" fontId="18" fillId="25" borderId="6" xfId="0" applyNumberFormat="1" applyFont="1" applyFill="1" applyBorder="1" applyAlignment="1">
      <alignment horizontal="center" vertical="center" wrapText="1"/>
    </xf>
    <xf numFmtId="3" fontId="18" fillId="25" borderId="0" xfId="0" applyNumberFormat="1" applyFont="1" applyFill="1" applyAlignment="1">
      <alignment horizontal="center"/>
    </xf>
    <xf numFmtId="3" fontId="18" fillId="25" borderId="0" xfId="0" applyNumberFormat="1" applyFont="1" applyFill="1" applyBorder="1" applyAlignment="1">
      <alignment horizontal="center" vertical="center"/>
    </xf>
    <xf numFmtId="1" fontId="18" fillId="25" borderId="0" xfId="0" applyNumberFormat="1" applyFont="1" applyFill="1" applyBorder="1" applyAlignment="1">
      <alignment horizontal="left" wrapText="1"/>
    </xf>
    <xf numFmtId="1" fontId="18" fillId="25" borderId="0" xfId="0" applyNumberFormat="1" applyFont="1" applyFill="1" applyBorder="1" applyAlignment="1">
      <alignment horizontal="left"/>
    </xf>
    <xf numFmtId="1" fontId="18" fillId="25" borderId="7" xfId="0" applyNumberFormat="1" applyFont="1" applyFill="1" applyBorder="1" applyAlignment="1">
      <alignment horizontal="center" wrapText="1"/>
    </xf>
    <xf numFmtId="10" fontId="18" fillId="25" borderId="6" xfId="0" applyNumberFormat="1" applyFont="1" applyFill="1" applyBorder="1" applyAlignment="1">
      <alignment horizontal="center" vertical="center"/>
    </xf>
    <xf numFmtId="10" fontId="18" fillId="25" borderId="6" xfId="0" applyNumberFormat="1" applyFont="1" applyFill="1" applyBorder="1" applyAlignment="1">
      <alignment horizontal="center" vertical="center" wrapText="1"/>
    </xf>
    <xf numFmtId="1" fontId="18" fillId="25" borderId="6" xfId="0" applyNumberFormat="1" applyFont="1" applyFill="1" applyBorder="1" applyAlignment="1">
      <alignment horizontal="center" wrapText="1"/>
    </xf>
    <xf numFmtId="0" fontId="69" fillId="0" borderId="0" xfId="49" applyFont="1" applyFill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7" fontId="66" fillId="26" borderId="0" xfId="0" applyNumberFormat="1" applyFont="1" applyFill="1" applyAlignment="1">
      <alignment horizontal="center"/>
    </xf>
    <xf numFmtId="0" fontId="66" fillId="26" borderId="0" xfId="0" applyFont="1" applyFill="1"/>
    <xf numFmtId="0" fontId="18" fillId="25" borderId="0" xfId="52" applyFont="1" applyFill="1"/>
    <xf numFmtId="0" fontId="18" fillId="25" borderId="0" xfId="53" applyFont="1" applyFill="1" applyAlignment="1">
      <alignment horizontal="left"/>
    </xf>
    <xf numFmtId="0" fontId="18" fillId="25" borderId="0" xfId="52" applyFont="1" applyFill="1" applyAlignment="1">
      <alignment horizontal="left"/>
    </xf>
    <xf numFmtId="0" fontId="18" fillId="25" borderId="0" xfId="51" applyFont="1" applyFill="1"/>
    <xf numFmtId="0" fontId="36" fillId="25" borderId="28" xfId="52" applyFont="1" applyFill="1" applyBorder="1" applyAlignment="1">
      <alignment horizontal="left"/>
    </xf>
    <xf numFmtId="0" fontId="36" fillId="25" borderId="29" xfId="53" applyFont="1" applyFill="1" applyBorder="1" applyAlignment="1">
      <alignment horizontal="center"/>
    </xf>
    <xf numFmtId="2" fontId="41" fillId="25" borderId="29" xfId="53" applyNumberFormat="1" applyFont="1" applyFill="1" applyBorder="1" applyAlignment="1">
      <alignment horizontal="center"/>
    </xf>
    <xf numFmtId="2" fontId="36" fillId="25" borderId="29" xfId="53" applyNumberFormat="1" applyFont="1" applyFill="1" applyBorder="1" applyAlignment="1">
      <alignment horizontal="center"/>
    </xf>
    <xf numFmtId="0" fontId="36" fillId="25" borderId="29" xfId="53" applyFont="1" applyFill="1" applyBorder="1"/>
    <xf numFmtId="0" fontId="20" fillId="25" borderId="29" xfId="53" applyFont="1" applyFill="1" applyBorder="1"/>
    <xf numFmtId="0" fontId="20" fillId="25" borderId="30" xfId="53" applyFont="1" applyFill="1" applyBorder="1"/>
    <xf numFmtId="0" fontId="36" fillId="25" borderId="7" xfId="52" applyFont="1" applyFill="1" applyBorder="1" applyAlignment="1">
      <alignment horizontal="left"/>
    </xf>
    <xf numFmtId="0" fontId="56" fillId="25" borderId="5" xfId="56" applyFont="1" applyFill="1" applyBorder="1"/>
    <xf numFmtId="0" fontId="57" fillId="25" borderId="7" xfId="56" quotePrefix="1" applyFont="1" applyFill="1" applyBorder="1" applyAlignment="1">
      <alignment horizontal="left"/>
    </xf>
    <xf numFmtId="0" fontId="57" fillId="25" borderId="7" xfId="56" applyFont="1" applyFill="1" applyBorder="1"/>
    <xf numFmtId="0" fontId="57" fillId="25" borderId="7" xfId="56" applyFont="1" applyFill="1" applyBorder="1" applyAlignment="1">
      <alignment horizontal="left"/>
    </xf>
    <xf numFmtId="0" fontId="56" fillId="25" borderId="31" xfId="56" applyFont="1" applyFill="1" applyBorder="1"/>
    <xf numFmtId="0" fontId="56" fillId="25" borderId="32" xfId="56" applyFont="1" applyFill="1" applyBorder="1"/>
    <xf numFmtId="0" fontId="56" fillId="25" borderId="33" xfId="56" applyFont="1" applyFill="1" applyBorder="1"/>
    <xf numFmtId="0" fontId="18" fillId="0" borderId="0" xfId="0" applyFont="1" applyAlignment="1">
      <alignment horizontal="left"/>
    </xf>
    <xf numFmtId="2" fontId="19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8" fontId="20" fillId="25" borderId="6" xfId="0" applyNumberFormat="1" applyFont="1" applyFill="1" applyBorder="1" applyAlignment="1">
      <alignment horizontal="center" vertical="center"/>
    </xf>
    <xf numFmtId="168" fontId="18" fillId="25" borderId="6" xfId="0" applyNumberFormat="1" applyFont="1" applyFill="1" applyBorder="1" applyAlignment="1">
      <alignment horizontal="center" vertical="center"/>
    </xf>
    <xf numFmtId="0" fontId="18" fillId="28" borderId="0" xfId="0" applyFont="1" applyFill="1"/>
    <xf numFmtId="0" fontId="18" fillId="0" borderId="0" xfId="0" applyFont="1" applyFill="1"/>
    <xf numFmtId="0" fontId="67" fillId="0" borderId="0" xfId="43" applyFont="1" applyAlignment="1" applyProtection="1"/>
    <xf numFmtId="0" fontId="18" fillId="29" borderId="0" xfId="0" applyFont="1" applyFill="1"/>
    <xf numFmtId="0" fontId="18" fillId="30" borderId="0" xfId="0" applyFont="1" applyFill="1"/>
    <xf numFmtId="0" fontId="19" fillId="0" borderId="0" xfId="0" applyFont="1"/>
    <xf numFmtId="0" fontId="18" fillId="31" borderId="0" xfId="0" applyFont="1" applyFill="1"/>
    <xf numFmtId="0" fontId="18" fillId="32" borderId="0" xfId="0" applyFont="1" applyFill="1"/>
    <xf numFmtId="0" fontId="71" fillId="0" borderId="0" xfId="0" applyFont="1" applyFill="1"/>
    <xf numFmtId="0" fontId="29" fillId="0" borderId="0" xfId="0" applyFont="1"/>
    <xf numFmtId="0" fontId="60" fillId="25" borderId="0" xfId="0" applyFont="1" applyFill="1" applyAlignment="1">
      <alignment horizontal="right"/>
    </xf>
    <xf numFmtId="166" fontId="20" fillId="25" borderId="10" xfId="0" applyNumberFormat="1" applyFont="1" applyFill="1" applyBorder="1" applyAlignment="1">
      <alignment horizontal="center"/>
    </xf>
    <xf numFmtId="165" fontId="18" fillId="0" borderId="13" xfId="58" applyNumberFormat="1" applyFont="1" applyBorder="1" applyAlignment="1">
      <alignment horizontal="center"/>
    </xf>
    <xf numFmtId="0" fontId="72" fillId="0" borderId="0" xfId="0" applyFont="1"/>
    <xf numFmtId="0" fontId="73" fillId="0" borderId="42" xfId="0" applyFont="1" applyFill="1" applyBorder="1" applyAlignment="1">
      <alignment horizontal="left"/>
    </xf>
    <xf numFmtId="0" fontId="74" fillId="0" borderId="42" xfId="0" applyFont="1" applyFill="1" applyBorder="1" applyAlignment="1">
      <alignment wrapText="1"/>
    </xf>
    <xf numFmtId="0" fontId="75" fillId="0" borderId="42" xfId="0" applyFont="1" applyFill="1" applyBorder="1" applyAlignment="1">
      <alignment wrapText="1"/>
    </xf>
    <xf numFmtId="0" fontId="76" fillId="0" borderId="42" xfId="0" applyFont="1" applyFill="1" applyBorder="1" applyAlignment="1">
      <alignment horizontal="left"/>
    </xf>
    <xf numFmtId="0" fontId="72" fillId="0" borderId="42" xfId="0" applyFont="1" applyFill="1" applyBorder="1" applyAlignment="1">
      <alignment wrapText="1"/>
    </xf>
    <xf numFmtId="0" fontId="32" fillId="0" borderId="0" xfId="0" applyFont="1" applyFill="1"/>
    <xf numFmtId="172" fontId="0" fillId="0" borderId="42" xfId="0" applyNumberFormat="1" applyFill="1" applyBorder="1" applyAlignment="1">
      <alignment horizontal="right"/>
    </xf>
    <xf numFmtId="0" fontId="0" fillId="0" borderId="42" xfId="0" applyFill="1" applyBorder="1" applyAlignment="1">
      <alignment horizontal="right"/>
    </xf>
    <xf numFmtId="0" fontId="77" fillId="0" borderId="0" xfId="0" applyFont="1"/>
    <xf numFmtId="0" fontId="60" fillId="24" borderId="0" xfId="0" applyFont="1" applyFill="1"/>
    <xf numFmtId="0" fontId="37" fillId="24" borderId="0" xfId="0" applyFont="1" applyFill="1"/>
    <xf numFmtId="0" fontId="60" fillId="0" borderId="0" xfId="0" applyFont="1"/>
    <xf numFmtId="0" fontId="70" fillId="0" borderId="0" xfId="0" applyFont="1"/>
    <xf numFmtId="0" fontId="78" fillId="0" borderId="0" xfId="0" applyFont="1"/>
    <xf numFmtId="0" fontId="78" fillId="0" borderId="42" xfId="0" applyFont="1" applyFill="1" applyBorder="1" applyAlignment="1">
      <alignment wrapText="1"/>
    </xf>
    <xf numFmtId="0" fontId="0" fillId="0" borderId="0" xfId="0" applyFill="1"/>
    <xf numFmtId="166" fontId="37" fillId="25" borderId="0" xfId="0" applyNumberFormat="1" applyFont="1" applyFill="1"/>
    <xf numFmtId="166" fontId="37" fillId="25" borderId="0" xfId="0" applyNumberFormat="1" applyFont="1" applyFill="1" applyAlignment="1">
      <alignment horizontal="right"/>
    </xf>
    <xf numFmtId="4" fontId="20" fillId="25" borderId="0" xfId="20" applyNumberFormat="1" applyFont="1" applyFill="1" applyBorder="1"/>
    <xf numFmtId="0" fontId="14" fillId="0" borderId="0" xfId="64" applyBorder="1"/>
    <xf numFmtId="1" fontId="18" fillId="25" borderId="0" xfId="0" applyNumberFormat="1" applyFont="1" applyFill="1" applyBorder="1" applyAlignment="1">
      <alignment horizontal="center" wrapText="1"/>
    </xf>
    <xf numFmtId="0" fontId="18" fillId="25" borderId="10" xfId="0" applyFont="1" applyFill="1" applyBorder="1" applyAlignment="1">
      <alignment horizontal="center"/>
    </xf>
    <xf numFmtId="0" fontId="43" fillId="25" borderId="6" xfId="0" applyFont="1" applyFill="1" applyBorder="1" applyAlignment="1">
      <alignment horizontal="center"/>
    </xf>
    <xf numFmtId="0" fontId="18" fillId="25" borderId="6" xfId="0" applyFont="1" applyFill="1" applyBorder="1" applyAlignment="1">
      <alignment horizontal="center"/>
    </xf>
    <xf numFmtId="166" fontId="18" fillId="25" borderId="6" xfId="58" applyNumberFormat="1" applyFont="1" applyFill="1" applyBorder="1" applyAlignment="1">
      <alignment horizontal="center" vertical="center"/>
    </xf>
    <xf numFmtId="172" fontId="16" fillId="0" borderId="42" xfId="0" applyNumberFormat="1" applyFont="1" applyFill="1" applyBorder="1" applyAlignment="1">
      <alignment horizontal="right"/>
    </xf>
    <xf numFmtId="0" fontId="16" fillId="0" borderId="0" xfId="0" applyFont="1"/>
    <xf numFmtId="0" fontId="18" fillId="26" borderId="0" xfId="52" applyFont="1" applyFill="1"/>
    <xf numFmtId="166" fontId="20" fillId="25" borderId="0" xfId="0" applyNumberFormat="1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center"/>
    </xf>
    <xf numFmtId="166" fontId="20" fillId="25" borderId="0" xfId="58" applyNumberFormat="1" applyFont="1" applyFill="1" applyBorder="1" applyAlignment="1">
      <alignment horizontal="center" vertical="center"/>
    </xf>
    <xf numFmtId="165" fontId="18" fillId="25" borderId="6" xfId="58" applyNumberFormat="1" applyFont="1" applyFill="1" applyBorder="1" applyAlignment="1">
      <alignment horizontal="center" wrapText="1"/>
    </xf>
    <xf numFmtId="165" fontId="18" fillId="25" borderId="6" xfId="0" applyNumberFormat="1" applyFont="1" applyFill="1" applyBorder="1" applyAlignment="1">
      <alignment horizontal="center"/>
    </xf>
    <xf numFmtId="4" fontId="5" fillId="0" borderId="0" xfId="86" applyNumberFormat="1"/>
    <xf numFmtId="0" fontId="16" fillId="0" borderId="0" xfId="0" applyFont="1" applyFill="1"/>
    <xf numFmtId="0" fontId="76" fillId="0" borderId="44" xfId="0" applyFont="1" applyFill="1" applyBorder="1" applyAlignment="1">
      <alignment horizontal="right"/>
    </xf>
    <xf numFmtId="3" fontId="87" fillId="0" borderId="0" xfId="0" applyNumberFormat="1" applyFont="1"/>
    <xf numFmtId="0" fontId="0" fillId="0" borderId="0" xfId="0" applyFill="1" applyAlignment="1">
      <alignment horizontal="right"/>
    </xf>
    <xf numFmtId="175" fontId="54" fillId="25" borderId="0" xfId="52" applyNumberFormat="1" applyFont="1" applyFill="1" applyAlignment="1">
      <alignment horizontal="center"/>
    </xf>
    <xf numFmtId="175" fontId="20" fillId="27" borderId="0" xfId="52" applyNumberFormat="1" applyFont="1" applyFill="1" applyAlignment="1">
      <alignment horizontal="center"/>
    </xf>
    <xf numFmtId="175" fontId="19" fillId="25" borderId="0" xfId="52" applyNumberFormat="1" applyFont="1" applyFill="1" applyAlignment="1">
      <alignment horizontal="center"/>
    </xf>
    <xf numFmtId="175" fontId="19" fillId="25" borderId="0" xfId="53" applyNumberFormat="1" applyFont="1" applyFill="1" applyAlignment="1">
      <alignment horizontal="center"/>
    </xf>
    <xf numFmtId="175" fontId="20" fillId="25" borderId="0" xfId="53" applyNumberFormat="1" applyFont="1" applyFill="1"/>
    <xf numFmtId="175" fontId="19" fillId="27" borderId="13" xfId="53" applyNumberFormat="1" applyFont="1" applyFill="1" applyBorder="1" applyAlignment="1">
      <alignment horizontal="center" vertical="center" wrapText="1"/>
    </xf>
    <xf numFmtId="175" fontId="42" fillId="25" borderId="13" xfId="56" applyNumberFormat="1" applyFont="1" applyFill="1" applyBorder="1" applyAlignment="1">
      <alignment horizontal="center"/>
    </xf>
    <xf numFmtId="175" fontId="56" fillId="25" borderId="0" xfId="56" applyNumberFormat="1" applyFont="1" applyFill="1"/>
    <xf numFmtId="0" fontId="0" fillId="0" borderId="0" xfId="0" applyAlignment="1">
      <alignment horizontal="center"/>
    </xf>
    <xf numFmtId="4" fontId="37" fillId="25" borderId="0" xfId="0" applyNumberFormat="1" applyFont="1" applyFill="1"/>
    <xf numFmtId="0" fontId="16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19" fillId="24" borderId="34" xfId="0" applyFont="1" applyFill="1" applyBorder="1" applyAlignment="1">
      <alignment horizontal="center" vertical="center"/>
    </xf>
    <xf numFmtId="2" fontId="19" fillId="24" borderId="5" xfId="0" applyNumberFormat="1" applyFont="1" applyFill="1" applyBorder="1" applyAlignment="1">
      <alignment horizontal="center" vertical="center" wrapText="1"/>
    </xf>
    <xf numFmtId="0" fontId="19" fillId="24" borderId="8" xfId="19" applyFont="1" applyFill="1" applyBorder="1" applyAlignment="1">
      <alignment horizontal="center" vertical="top"/>
    </xf>
    <xf numFmtId="0" fontId="61" fillId="24" borderId="24" xfId="0" applyFont="1" applyFill="1" applyBorder="1" applyAlignment="1">
      <alignment horizontal="center"/>
    </xf>
    <xf numFmtId="0" fontId="35" fillId="24" borderId="35" xfId="0" applyFont="1" applyFill="1" applyBorder="1" applyAlignment="1">
      <alignment horizontal="center"/>
    </xf>
    <xf numFmtId="0" fontId="35" fillId="24" borderId="8" xfId="0" applyFont="1" applyFill="1" applyBorder="1" applyAlignment="1">
      <alignment horizontal="center"/>
    </xf>
    <xf numFmtId="0" fontId="35" fillId="24" borderId="36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center" vertical="top"/>
    </xf>
    <xf numFmtId="0" fontId="19" fillId="24" borderId="37" xfId="0" applyFont="1" applyFill="1" applyBorder="1" applyAlignment="1">
      <alignment horizontal="center" vertical="top"/>
    </xf>
    <xf numFmtId="0" fontId="19" fillId="24" borderId="38" xfId="0" applyFont="1" applyFill="1" applyBorder="1" applyAlignment="1">
      <alignment horizontal="center" vertical="top"/>
    </xf>
    <xf numFmtId="0" fontId="19" fillId="24" borderId="39" xfId="0" applyFont="1" applyFill="1" applyBorder="1" applyAlignment="1">
      <alignment horizontal="center" vertical="top"/>
    </xf>
    <xf numFmtId="0" fontId="19" fillId="24" borderId="40" xfId="0" applyFont="1" applyFill="1" applyBorder="1" applyAlignment="1">
      <alignment horizontal="center" vertical="top"/>
    </xf>
    <xf numFmtId="0" fontId="19" fillId="24" borderId="41" xfId="0" applyFont="1" applyFill="1" applyBorder="1" applyAlignment="1">
      <alignment horizontal="center" vertical="top"/>
    </xf>
    <xf numFmtId="0" fontId="19" fillId="24" borderId="14" xfId="0" applyFont="1" applyFill="1" applyBorder="1" applyAlignment="1">
      <alignment horizontal="center" vertical="top"/>
    </xf>
    <xf numFmtId="0" fontId="61" fillId="24" borderId="13" xfId="0" applyFont="1" applyFill="1" applyBorder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/>
    </xf>
    <xf numFmtId="0" fontId="19" fillId="24" borderId="35" xfId="0" applyFont="1" applyFill="1" applyBorder="1" applyAlignment="1">
      <alignment horizontal="center" vertical="top"/>
    </xf>
    <xf numFmtId="0" fontId="19" fillId="24" borderId="36" xfId="0" applyFont="1" applyFill="1" applyBorder="1" applyAlignment="1">
      <alignment horizontal="center" vertical="top"/>
    </xf>
  </cellXfs>
  <cellStyles count="91">
    <cellStyle name="20% - Ênfase1" xfId="1"/>
    <cellStyle name="20% - Ênfase2" xfId="2"/>
    <cellStyle name="20% - Ênfase3" xfId="3"/>
    <cellStyle name="20% - Ênfase4" xfId="4"/>
    <cellStyle name="20% - Ênfase5" xfId="5"/>
    <cellStyle name="20% - Ênfase6" xfId="6"/>
    <cellStyle name="40% - Ênfase1" xfId="7"/>
    <cellStyle name="40% - Ênfase2" xfId="8"/>
    <cellStyle name="40% - Ênfase3" xfId="9"/>
    <cellStyle name="40% - Ênfase4" xfId="10"/>
    <cellStyle name="40% - Ênfase5" xfId="11"/>
    <cellStyle name="40% - Ênfase6" xfId="12"/>
    <cellStyle name="60% - Ênfase1" xfId="13"/>
    <cellStyle name="60% - Ênfase2" xfId="14"/>
    <cellStyle name="60% - Ênfase3" xfId="15"/>
    <cellStyle name="60% - Ênfase4" xfId="16"/>
    <cellStyle name="60% - Ênfase5" xfId="17"/>
    <cellStyle name="60% - Ênfase6" xfId="18"/>
    <cellStyle name="ANCLAS,REZONES Y SUS PARTES,DE FUNDICION,DE HIERRO O DE ACERO" xfId="19"/>
    <cellStyle name="ANCLAS,REZONES Y SUS PARTES,DE FUNDICION,DE HIERRO O DE ACERO_01Cuadros Inf  Económico Sector  Externo ENERO-2009" xfId="20"/>
    <cellStyle name="Bol-Data" xfId="21"/>
    <cellStyle name="bolet" xfId="22"/>
    <cellStyle name="Bom" xfId="23"/>
    <cellStyle name="Cabecera 1" xfId="24"/>
    <cellStyle name="Cabecera 2" xfId="25"/>
    <cellStyle name="Célula de Verificação" xfId="26"/>
    <cellStyle name="Célula Vinculada" xfId="27"/>
    <cellStyle name="datos principales" xfId="65"/>
    <cellStyle name="datos secundarios" xfId="66"/>
    <cellStyle name="Ênfase1" xfId="28"/>
    <cellStyle name="Ênfase2" xfId="29"/>
    <cellStyle name="Ênfase3" xfId="30"/>
    <cellStyle name="Ênfase4" xfId="31"/>
    <cellStyle name="Ênfase5" xfId="32"/>
    <cellStyle name="Ênfase6" xfId="33"/>
    <cellStyle name="F2" xfId="34"/>
    <cellStyle name="F3" xfId="35"/>
    <cellStyle name="F4" xfId="36"/>
    <cellStyle name="F5" xfId="37"/>
    <cellStyle name="F6" xfId="38"/>
    <cellStyle name="F7" xfId="39"/>
    <cellStyle name="F8" xfId="40"/>
    <cellStyle name="Fecha" xfId="41"/>
    <cellStyle name="Fijo" xfId="42"/>
    <cellStyle name="Hipervínculo" xfId="43" builtinId="8"/>
    <cellStyle name="Incorreto" xfId="44"/>
    <cellStyle name="linea de totales" xfId="67"/>
    <cellStyle name="Millares 2" xfId="75"/>
    <cellStyle name="Millares 3" xfId="80"/>
    <cellStyle name="Millares_3.1 Prestamos como procentaje pib" xfId="45"/>
    <cellStyle name="Millares_Argentina" xfId="46"/>
    <cellStyle name="Monetario0" xfId="47"/>
    <cellStyle name="Neutra" xfId="48"/>
    <cellStyle name="Normal" xfId="0" builtinId="0"/>
    <cellStyle name="Normal 10" xfId="78"/>
    <cellStyle name="Normal 11" xfId="79"/>
    <cellStyle name="Normal 12" xfId="81"/>
    <cellStyle name="Normal 13" xfId="82"/>
    <cellStyle name="Normal 14" xfId="83"/>
    <cellStyle name="Normal 15" xfId="84"/>
    <cellStyle name="Normal 16" xfId="86"/>
    <cellStyle name="Normal 17" xfId="87"/>
    <cellStyle name="Normal 18" xfId="88"/>
    <cellStyle name="Normal 19" xfId="89"/>
    <cellStyle name="Normal 2" xfId="49"/>
    <cellStyle name="Normal 20" xfId="90"/>
    <cellStyle name="Normal 3" xfId="63"/>
    <cellStyle name="Normal 4" xfId="50"/>
    <cellStyle name="Normal 5" xfId="64"/>
    <cellStyle name="Normal 6" xfId="73"/>
    <cellStyle name="Normal 7" xfId="74"/>
    <cellStyle name="Normal 8" xfId="76"/>
    <cellStyle name="Normal 9" xfId="77"/>
    <cellStyle name="Normal_3.3 Evolución del tipo de cambio" xfId="51"/>
    <cellStyle name="Normal_Argentina" xfId="52"/>
    <cellStyle name="Normal_Brasil" xfId="53"/>
    <cellStyle name="Normal_par_agregados_monetarios" xfId="54"/>
    <cellStyle name="Normal_Uruguay" xfId="55"/>
    <cellStyle name="Normal_Venezuela" xfId="56"/>
    <cellStyle name="Nota" xfId="57"/>
    <cellStyle name="Notas al pie" xfId="68"/>
    <cellStyle name="Porcentaje" xfId="58" builtinId="5"/>
    <cellStyle name="Porcentaje 2" xfId="85"/>
    <cellStyle name="Punto0" xfId="59"/>
    <cellStyle name="Saída" xfId="60"/>
    <cellStyle name="subtitulos de las filas" xfId="69"/>
    <cellStyle name="Texto de Aviso" xfId="61"/>
    <cellStyle name="Título 4" xfId="62"/>
    <cellStyle name="titulo del informe" xfId="70"/>
    <cellStyle name="titulos de las columnas" xfId="71"/>
    <cellStyle name="titulos de las filas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1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16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16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16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16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16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95250</xdr:rowOff>
    </xdr:to>
    <xdr:pic>
      <xdr:nvPicPr>
        <xdr:cNvPr id="217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95250</xdr:rowOff>
    </xdr:to>
    <xdr:pic>
      <xdr:nvPicPr>
        <xdr:cNvPr id="2173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95250</xdr:rowOff>
    </xdr:to>
    <xdr:pic>
      <xdr:nvPicPr>
        <xdr:cNvPr id="217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95250</xdr:rowOff>
    </xdr:to>
    <xdr:pic>
      <xdr:nvPicPr>
        <xdr:cNvPr id="217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95250</xdr:rowOff>
    </xdr:to>
    <xdr:pic>
      <xdr:nvPicPr>
        <xdr:cNvPr id="217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95250</xdr:rowOff>
    </xdr:to>
    <xdr:pic>
      <xdr:nvPicPr>
        <xdr:cNvPr id="217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95250</xdr:rowOff>
    </xdr:to>
    <xdr:pic>
      <xdr:nvPicPr>
        <xdr:cNvPr id="217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95250</xdr:rowOff>
    </xdr:to>
    <xdr:pic>
      <xdr:nvPicPr>
        <xdr:cNvPr id="217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95250</xdr:rowOff>
    </xdr:to>
    <xdr:pic>
      <xdr:nvPicPr>
        <xdr:cNvPr id="217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95250</xdr:rowOff>
    </xdr:to>
    <xdr:pic>
      <xdr:nvPicPr>
        <xdr:cNvPr id="217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95250</xdr:rowOff>
    </xdr:to>
    <xdr:pic>
      <xdr:nvPicPr>
        <xdr:cNvPr id="217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95250</xdr:rowOff>
    </xdr:to>
    <xdr:pic>
      <xdr:nvPicPr>
        <xdr:cNvPr id="217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95250</xdr:rowOff>
    </xdr:to>
    <xdr:pic>
      <xdr:nvPicPr>
        <xdr:cNvPr id="4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95250</xdr:rowOff>
    </xdr:to>
    <xdr:pic>
      <xdr:nvPicPr>
        <xdr:cNvPr id="47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95250</xdr:rowOff>
    </xdr:to>
    <xdr:pic>
      <xdr:nvPicPr>
        <xdr:cNvPr id="4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95250</xdr:rowOff>
    </xdr:to>
    <xdr:pic>
      <xdr:nvPicPr>
        <xdr:cNvPr id="4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95250</xdr:rowOff>
    </xdr:to>
    <xdr:pic>
      <xdr:nvPicPr>
        <xdr:cNvPr id="4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95250</xdr:rowOff>
    </xdr:to>
    <xdr:pic>
      <xdr:nvPicPr>
        <xdr:cNvPr id="4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5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57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5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5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5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5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t&#243;rio/DEPEC07/ACOS0527V/abbanco/suplemen/SUP-1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mob\_Nova%20estrutura\0%20-%20Publica&#231;&#245;es%20e%20trabalhos\Internacional\GMM\5%20-%20Outros%20arquivos\Apura&#231;&#227;o%20_GMM_Agregados(Sumon)\Rela&#231;&#227;o%20Agregados-P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\DEPEC07\ACOS0527V\abbanco\suplemen\SUP-1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cilia\Escritorio\br_agregados_monet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-122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s trimestrais%PIB"/>
      <sheetName val="Cálculo PIB Trim"/>
      <sheetName val="Base Monetária Restrita"/>
      <sheetName val="BM Restrita%PIB"/>
      <sheetName val="Base Monetária Harmonizada"/>
      <sheetName val="M1 Privado"/>
      <sheetName val="M1 Totais"/>
      <sheetName val="MP Amplos"/>
    </sheetNames>
    <sheetDataSet>
      <sheetData sheetId="0"/>
      <sheetData sheetId="1">
        <row r="13">
          <cell r="D13">
            <v>993657.25600111089</v>
          </cell>
        </row>
        <row r="14">
          <cell r="D14">
            <v>1010669.4279807645</v>
          </cell>
        </row>
        <row r="15">
          <cell r="D15">
            <v>1026288.710237475</v>
          </cell>
        </row>
        <row r="16">
          <cell r="D16">
            <v>1064999.7117990905</v>
          </cell>
        </row>
        <row r="17">
          <cell r="D17">
            <v>1091467.1837509484</v>
          </cell>
        </row>
        <row r="18">
          <cell r="D18">
            <v>1116399.8719018088</v>
          </cell>
        </row>
        <row r="19">
          <cell r="D19">
            <v>1152094.2851809342</v>
          </cell>
        </row>
        <row r="20">
          <cell r="D20">
            <v>1179482</v>
          </cell>
        </row>
        <row r="21">
          <cell r="D21">
            <v>1217248.3782194923</v>
          </cell>
        </row>
        <row r="22">
          <cell r="D22">
            <v>1250203.7430090602</v>
          </cell>
        </row>
        <row r="23">
          <cell r="D23">
            <v>1274210.2325067634</v>
          </cell>
        </row>
        <row r="24">
          <cell r="D24">
            <v>1302135.9999999998</v>
          </cell>
        </row>
        <row r="25">
          <cell r="D25">
            <v>1332689.4706474445</v>
          </cell>
        </row>
        <row r="26">
          <cell r="D26">
            <v>1378531.358888753</v>
          </cell>
        </row>
        <row r="27">
          <cell r="D27">
            <v>1426259.8731941357</v>
          </cell>
        </row>
        <row r="28">
          <cell r="D28">
            <v>1477822</v>
          </cell>
        </row>
        <row r="29">
          <cell r="D29">
            <v>1530756.3810418718</v>
          </cell>
        </row>
        <row r="30">
          <cell r="D30">
            <v>1580810.8516363068</v>
          </cell>
        </row>
        <row r="31">
          <cell r="D31">
            <v>1638214.3608113164</v>
          </cell>
        </row>
        <row r="32">
          <cell r="D32">
            <v>1699947.9999999995</v>
          </cell>
        </row>
        <row r="33">
          <cell r="D33">
            <v>1757227.6583047148</v>
          </cell>
        </row>
        <row r="34">
          <cell r="D34">
            <v>1823593.3486645962</v>
          </cell>
        </row>
        <row r="35">
          <cell r="D35">
            <v>1883269.7479401589</v>
          </cell>
        </row>
        <row r="36">
          <cell r="D36">
            <v>1941498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-122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Monetária"/>
      <sheetName val="M1 Privado"/>
      <sheetName val="M1 Total"/>
      <sheetName val="M2 ampliado"/>
      <sheetName val="M2  ampliados total"/>
      <sheetName val="Agregados trimestrais(%PIB)"/>
      <sheetName val="Empréstimos"/>
      <sheetName val="Empréstimos Trimestrais (% PI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D17">
            <v>259161.49928873818</v>
          </cell>
          <cell r="H17">
            <v>22070.688999999998</v>
          </cell>
        </row>
        <row r="20">
          <cell r="D20">
            <v>257451.03286797067</v>
          </cell>
          <cell r="H20">
            <v>22808.314000000002</v>
          </cell>
        </row>
        <row r="23">
          <cell r="D23">
            <v>265712.06155515666</v>
          </cell>
          <cell r="H23">
            <v>22128.444</v>
          </cell>
        </row>
        <row r="26">
          <cell r="D26">
            <v>271013.43531765346</v>
          </cell>
          <cell r="H26">
            <v>17451.566999999999</v>
          </cell>
        </row>
        <row r="29">
          <cell r="D29">
            <v>269813.78381051996</v>
          </cell>
          <cell r="H29">
            <v>16270.062258619997</v>
          </cell>
        </row>
        <row r="32">
          <cell r="D32">
            <v>289888.59026452003</v>
          </cell>
          <cell r="H32">
            <v>17122.77342478</v>
          </cell>
        </row>
        <row r="35">
          <cell r="D35">
            <v>292017.08732609003</v>
          </cell>
          <cell r="H35">
            <v>16656.052283280002</v>
          </cell>
        </row>
        <row r="38">
          <cell r="D38">
            <v>310498.41839057003</v>
          </cell>
          <cell r="H38">
            <v>16327.431176120004</v>
          </cell>
        </row>
        <row r="41">
          <cell r="D41">
            <v>326905.69099303999</v>
          </cell>
          <cell r="H41">
            <v>17007.053874730002</v>
          </cell>
        </row>
        <row r="44">
          <cell r="D44">
            <v>306124.92837332003</v>
          </cell>
          <cell r="H44">
            <v>13370.993400640002</v>
          </cell>
        </row>
        <row r="47">
          <cell r="D47">
            <v>326558.51879669999</v>
          </cell>
          <cell r="H47">
            <v>14101.048208300001</v>
          </cell>
        </row>
        <row r="50">
          <cell r="D50">
            <v>326528.24532420991</v>
          </cell>
          <cell r="H50">
            <v>9847.9067956500003</v>
          </cell>
        </row>
        <row r="53">
          <cell r="D53">
            <v>331478.25226687995</v>
          </cell>
          <cell r="H53">
            <v>9755.5315281499988</v>
          </cell>
        </row>
        <row r="56">
          <cell r="D56">
            <v>347532.13105068007</v>
          </cell>
          <cell r="H56">
            <v>10011.850709449998</v>
          </cell>
        </row>
        <row r="59">
          <cell r="D59">
            <v>370620.32851915993</v>
          </cell>
          <cell r="H59">
            <v>11168.10221904</v>
          </cell>
        </row>
        <row r="62">
          <cell r="D62">
            <v>371575.51357066003</v>
          </cell>
          <cell r="H62">
            <v>12820.7450462</v>
          </cell>
        </row>
        <row r="65">
          <cell r="D65">
            <v>373195.06456829997</v>
          </cell>
          <cell r="H65">
            <v>13774.150361399999</v>
          </cell>
        </row>
        <row r="68">
          <cell r="D68">
            <v>375430.60961550003</v>
          </cell>
          <cell r="H68">
            <v>13151.80618689</v>
          </cell>
        </row>
        <row r="71">
          <cell r="D71">
            <v>382483.40342812001</v>
          </cell>
          <cell r="H71">
            <v>15039.823859600001</v>
          </cell>
        </row>
        <row r="74">
          <cell r="D74">
            <v>403271.35109532997</v>
          </cell>
          <cell r="H74">
            <v>14986.944768700001</v>
          </cell>
        </row>
        <row r="77">
          <cell r="D77">
            <v>407338.53806384001</v>
          </cell>
          <cell r="H77">
            <v>16008.616485639999</v>
          </cell>
        </row>
        <row r="80">
          <cell r="D80">
            <v>434453.73597987997</v>
          </cell>
          <cell r="H80">
            <v>18479.501266179999</v>
          </cell>
        </row>
        <row r="83">
          <cell r="D83">
            <v>454244.95697002998</v>
          </cell>
          <cell r="H83">
            <v>19462.36255392</v>
          </cell>
        </row>
        <row r="86">
          <cell r="D86">
            <v>479518.72527074994</v>
          </cell>
          <cell r="H86">
            <v>19202.78369914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8"/>
  <sheetViews>
    <sheetView workbookViewId="0">
      <selection activeCell="C30" sqref="C30"/>
    </sheetView>
  </sheetViews>
  <sheetFormatPr baseColWidth="10" defaultRowHeight="11.25"/>
  <cols>
    <col min="1" max="2" width="11.42578125" style="284"/>
    <col min="3" max="3" width="89" style="284" customWidth="1"/>
    <col min="4" max="4" width="11.42578125" style="284"/>
    <col min="5" max="5" width="18" style="285" customWidth="1"/>
    <col min="6" max="6" width="22.7109375" style="285" customWidth="1"/>
    <col min="7" max="16384" width="11.42578125" style="284"/>
  </cols>
  <sheetData>
    <row r="3" spans="2:7">
      <c r="E3" s="376" t="s">
        <v>56</v>
      </c>
      <c r="F3" s="376"/>
    </row>
    <row r="4" spans="2:7">
      <c r="B4" s="313"/>
      <c r="C4" s="313" t="s">
        <v>400</v>
      </c>
      <c r="D4" s="313"/>
    </row>
    <row r="5" spans="2:7" s="314" customFormat="1">
      <c r="E5" s="286"/>
      <c r="F5" s="286"/>
    </row>
    <row r="6" spans="2:7">
      <c r="B6" s="308">
        <v>1</v>
      </c>
      <c r="C6" s="315" t="s">
        <v>401</v>
      </c>
      <c r="D6" s="284" t="s">
        <v>455</v>
      </c>
      <c r="E6" s="285">
        <v>1996</v>
      </c>
      <c r="F6" s="285">
        <v>2011</v>
      </c>
      <c r="G6" s="321"/>
    </row>
    <row r="8" spans="2:7">
      <c r="B8" s="316"/>
      <c r="C8" s="316" t="s">
        <v>402</v>
      </c>
      <c r="D8" s="316"/>
    </row>
    <row r="9" spans="2:7" s="314" customFormat="1">
      <c r="E9" s="286"/>
      <c r="F9" s="286"/>
    </row>
    <row r="10" spans="2:7">
      <c r="B10" s="284" t="s">
        <v>403</v>
      </c>
      <c r="C10" s="315" t="s">
        <v>404</v>
      </c>
      <c r="D10" s="284" t="s">
        <v>455</v>
      </c>
      <c r="E10" s="285">
        <v>1995</v>
      </c>
      <c r="F10" s="285" t="s">
        <v>461</v>
      </c>
    </row>
    <row r="11" spans="2:7">
      <c r="B11" s="284" t="s">
        <v>300</v>
      </c>
      <c r="C11" s="315" t="s">
        <v>405</v>
      </c>
      <c r="D11" s="284" t="s">
        <v>455</v>
      </c>
      <c r="E11" s="285">
        <v>1995</v>
      </c>
      <c r="F11" s="285" t="s">
        <v>461</v>
      </c>
    </row>
    <row r="13" spans="2:7">
      <c r="B13" s="317"/>
      <c r="C13" s="317" t="s">
        <v>406</v>
      </c>
      <c r="D13" s="317"/>
    </row>
    <row r="14" spans="2:7" s="314" customFormat="1">
      <c r="E14" s="286"/>
      <c r="F14" s="286"/>
    </row>
    <row r="15" spans="2:7">
      <c r="C15" s="318" t="s">
        <v>218</v>
      </c>
    </row>
    <row r="17" spans="2:6">
      <c r="B17" s="284" t="s">
        <v>407</v>
      </c>
      <c r="C17" s="315" t="s">
        <v>413</v>
      </c>
      <c r="D17" s="284" t="s">
        <v>412</v>
      </c>
      <c r="E17" s="285">
        <v>1999</v>
      </c>
      <c r="F17" s="285">
        <v>2010</v>
      </c>
    </row>
    <row r="18" spans="2:6">
      <c r="B18" s="284" t="s">
        <v>408</v>
      </c>
      <c r="C18" s="315" t="s">
        <v>414</v>
      </c>
      <c r="D18" s="284" t="s">
        <v>412</v>
      </c>
      <c r="E18" s="285">
        <v>1999</v>
      </c>
      <c r="F18" s="285">
        <v>2012</v>
      </c>
    </row>
    <row r="19" spans="2:6">
      <c r="B19" s="284" t="s">
        <v>409</v>
      </c>
      <c r="C19" s="315" t="s">
        <v>415</v>
      </c>
      <c r="D19" s="284" t="s">
        <v>412</v>
      </c>
      <c r="E19" s="285">
        <v>1999</v>
      </c>
      <c r="F19" s="285">
        <v>2011</v>
      </c>
    </row>
    <row r="20" spans="2:6">
      <c r="B20" s="284" t="s">
        <v>410</v>
      </c>
      <c r="C20" s="315" t="s">
        <v>416</v>
      </c>
      <c r="D20" s="284" t="s">
        <v>412</v>
      </c>
      <c r="E20" s="285">
        <v>1999</v>
      </c>
      <c r="F20" s="285">
        <v>2009</v>
      </c>
    </row>
    <row r="21" spans="2:6">
      <c r="B21" s="284" t="s">
        <v>411</v>
      </c>
      <c r="C21" s="315" t="s">
        <v>417</v>
      </c>
      <c r="D21" s="284" t="s">
        <v>412</v>
      </c>
      <c r="E21" s="285">
        <v>2002</v>
      </c>
      <c r="F21" s="285">
        <v>2010</v>
      </c>
    </row>
    <row r="23" spans="2:6">
      <c r="C23" s="318" t="s">
        <v>418</v>
      </c>
    </row>
    <row r="25" spans="2:6">
      <c r="B25" s="284" t="s">
        <v>419</v>
      </c>
      <c r="C25" s="315" t="s">
        <v>421</v>
      </c>
      <c r="D25" s="284" t="s">
        <v>455</v>
      </c>
      <c r="E25" s="285">
        <v>1990</v>
      </c>
      <c r="F25" s="285" t="s">
        <v>461</v>
      </c>
    </row>
    <row r="26" spans="2:6">
      <c r="B26" s="284" t="s">
        <v>420</v>
      </c>
      <c r="C26" s="315" t="s">
        <v>422</v>
      </c>
      <c r="D26" s="284" t="s">
        <v>455</v>
      </c>
      <c r="E26" s="285">
        <v>1990</v>
      </c>
      <c r="F26" s="285" t="s">
        <v>461</v>
      </c>
    </row>
    <row r="28" spans="2:6">
      <c r="C28" s="318" t="s">
        <v>423</v>
      </c>
    </row>
    <row r="30" spans="2:6">
      <c r="B30" s="284" t="s">
        <v>424</v>
      </c>
      <c r="C30" s="315" t="s">
        <v>431</v>
      </c>
      <c r="D30" s="284" t="s">
        <v>438</v>
      </c>
      <c r="E30" s="285">
        <v>2002</v>
      </c>
      <c r="F30" s="285" t="s">
        <v>461</v>
      </c>
    </row>
    <row r="31" spans="2:6">
      <c r="B31" s="284" t="s">
        <v>425</v>
      </c>
      <c r="C31" s="315" t="s">
        <v>432</v>
      </c>
      <c r="D31" s="284" t="s">
        <v>438</v>
      </c>
      <c r="E31" s="285">
        <v>2002</v>
      </c>
      <c r="F31" s="285" t="s">
        <v>461</v>
      </c>
    </row>
    <row r="32" spans="2:6">
      <c r="B32" s="284" t="s">
        <v>426</v>
      </c>
      <c r="C32" s="315" t="s">
        <v>433</v>
      </c>
      <c r="D32" s="284" t="s">
        <v>438</v>
      </c>
      <c r="E32" s="285">
        <v>1997</v>
      </c>
      <c r="F32" s="285" t="s">
        <v>461</v>
      </c>
    </row>
    <row r="33" spans="2:6">
      <c r="B33" s="284" t="s">
        <v>427</v>
      </c>
      <c r="C33" s="315" t="s">
        <v>434</v>
      </c>
      <c r="D33" s="284" t="s">
        <v>438</v>
      </c>
      <c r="E33" s="285">
        <v>1972</v>
      </c>
      <c r="F33" s="285" t="s">
        <v>461</v>
      </c>
    </row>
    <row r="34" spans="2:6">
      <c r="B34" s="284" t="s">
        <v>428</v>
      </c>
      <c r="C34" s="315" t="s">
        <v>435</v>
      </c>
      <c r="D34" s="284" t="s">
        <v>438</v>
      </c>
      <c r="E34" s="285">
        <v>1990</v>
      </c>
      <c r="F34" s="285" t="s">
        <v>461</v>
      </c>
    </row>
    <row r="35" spans="2:6">
      <c r="B35" s="284" t="s">
        <v>429</v>
      </c>
      <c r="C35" s="315" t="s">
        <v>436</v>
      </c>
      <c r="D35" s="284" t="s">
        <v>438</v>
      </c>
      <c r="E35" s="285">
        <v>1982</v>
      </c>
      <c r="F35" s="285" t="s">
        <v>461</v>
      </c>
    </row>
    <row r="36" spans="2:6">
      <c r="B36" s="284" t="s">
        <v>430</v>
      </c>
      <c r="C36" s="315" t="s">
        <v>437</v>
      </c>
      <c r="D36" s="284" t="s">
        <v>438</v>
      </c>
      <c r="E36" s="285">
        <v>1996</v>
      </c>
      <c r="F36" s="285" t="s">
        <v>461</v>
      </c>
    </row>
    <row r="38" spans="2:6">
      <c r="B38" s="319"/>
      <c r="C38" s="319" t="s">
        <v>439</v>
      </c>
      <c r="D38" s="319"/>
    </row>
    <row r="40" spans="2:6">
      <c r="B40" s="284" t="s">
        <v>299</v>
      </c>
      <c r="C40" s="315" t="s">
        <v>440</v>
      </c>
      <c r="D40" s="284" t="s">
        <v>455</v>
      </c>
      <c r="E40" s="285">
        <v>1999</v>
      </c>
      <c r="F40" s="285" t="s">
        <v>461</v>
      </c>
    </row>
    <row r="41" spans="2:6">
      <c r="B41" s="284" t="s">
        <v>441</v>
      </c>
      <c r="C41" s="315" t="s">
        <v>442</v>
      </c>
      <c r="D41" s="284" t="s">
        <v>455</v>
      </c>
      <c r="E41" s="285">
        <v>1999</v>
      </c>
      <c r="F41" s="285">
        <v>2008</v>
      </c>
    </row>
    <row r="43" spans="2:6">
      <c r="B43" s="320"/>
      <c r="C43" s="320" t="s">
        <v>443</v>
      </c>
      <c r="D43" s="320"/>
    </row>
    <row r="45" spans="2:6">
      <c r="C45" s="318" t="s">
        <v>219</v>
      </c>
    </row>
    <row r="47" spans="2:6">
      <c r="B47" s="284" t="s">
        <v>445</v>
      </c>
      <c r="C47" s="315" t="s">
        <v>444</v>
      </c>
      <c r="D47" s="284" t="s">
        <v>455</v>
      </c>
      <c r="E47" s="285">
        <v>1990</v>
      </c>
      <c r="F47" s="285">
        <v>2011</v>
      </c>
    </row>
    <row r="48" spans="2:6">
      <c r="B48" s="284" t="s">
        <v>447</v>
      </c>
      <c r="C48" s="315" t="s">
        <v>446</v>
      </c>
      <c r="D48" s="284" t="s">
        <v>455</v>
      </c>
      <c r="E48" s="285">
        <v>1990</v>
      </c>
      <c r="F48" s="285">
        <v>2008</v>
      </c>
    </row>
    <row r="49" spans="2:6">
      <c r="B49" s="284" t="s">
        <v>448</v>
      </c>
      <c r="C49" s="315" t="s">
        <v>449</v>
      </c>
      <c r="D49" s="284" t="s">
        <v>455</v>
      </c>
      <c r="E49" s="285">
        <v>1990</v>
      </c>
      <c r="F49" s="285">
        <v>2008</v>
      </c>
    </row>
    <row r="51" spans="2:6">
      <c r="C51" s="318" t="s">
        <v>220</v>
      </c>
    </row>
    <row r="53" spans="2:6">
      <c r="B53" s="284" t="s">
        <v>450</v>
      </c>
      <c r="C53" s="315" t="s">
        <v>452</v>
      </c>
      <c r="D53" s="284" t="s">
        <v>455</v>
      </c>
      <c r="E53" s="285">
        <v>1980</v>
      </c>
      <c r="F53" s="285" t="s">
        <v>461</v>
      </c>
    </row>
    <row r="54" spans="2:6">
      <c r="B54" s="284" t="s">
        <v>451</v>
      </c>
      <c r="C54" s="315" t="s">
        <v>453</v>
      </c>
      <c r="D54" s="284" t="s">
        <v>455</v>
      </c>
      <c r="E54" s="285">
        <v>1989</v>
      </c>
      <c r="F54" s="285">
        <v>2014</v>
      </c>
    </row>
    <row r="56" spans="2:6">
      <c r="C56" s="318" t="s">
        <v>221</v>
      </c>
    </row>
    <row r="58" spans="2:6">
      <c r="B58" s="284" t="s">
        <v>254</v>
      </c>
      <c r="C58" s="315" t="s">
        <v>454</v>
      </c>
      <c r="D58" s="284" t="s">
        <v>455</v>
      </c>
      <c r="E58" s="285">
        <v>1980</v>
      </c>
      <c r="F58" s="285" t="s">
        <v>461</v>
      </c>
    </row>
  </sheetData>
  <mergeCells count="1">
    <mergeCell ref="E3:F3"/>
  </mergeCells>
  <phoneticPr fontId="18" type="noConversion"/>
  <hyperlinks>
    <hyperlink ref="C6" location="'1'!A1" display="Área y población"/>
    <hyperlink ref="C10" location="'2.1'!A1" display="Intercambio comercial de cada país con respecto a Mercosur, y Mercosur juntos con los socios (en %)."/>
    <hyperlink ref="C11" location="'2.2'!A1" display="Exportaciones e Importaciones en miles de dólares corrientes"/>
    <hyperlink ref="C17" location="'3.1.1'!A1" display="Préstamos del sistema financiero como porcentaje del PIB. Paraguay"/>
    <hyperlink ref="C18" location="'3.1.2'!Área_de_impresión" display="Préstamos del sistema financiero como porcentaje del PIB. Brasil"/>
    <hyperlink ref="C19" location="'3.1.3'!A1" display="Préstamos del sistema financiero como porcentaje del PIB. Argentina"/>
    <hyperlink ref="C20" location="'3.1.4'!A1" display="Préstamos del sistema financiero como porcentaje del PIB. Chile"/>
    <hyperlink ref="C21" location="'3.1.5'!A1" display="Préstamos del sistema financiero como porcentaje del PIB. Uruguay"/>
    <hyperlink ref="C25" location="'3.2.1'!A1" display="Tasa de interés activa nominal en porcentaje."/>
    <hyperlink ref="C26" location="'3.2.2'!A1" display="Tasa de interés pasiva nominal en porcentaje."/>
    <hyperlink ref="C30" location="'3.3.1'!A1" display="Tipo de Cambio de Referencia (Comunicación &quot;A&quot; 3500 - Mayorista). Argentina"/>
    <hyperlink ref="C31" location="'3.3.2'!A1" display="Tipo de Cambio Libre. Brasil"/>
    <hyperlink ref="C32" location="'3.3.3'!A1" display="Tipo de cambio nominal del guaraní. Paraguay"/>
    <hyperlink ref="C33" location="'3.3.4'!A1" display="Tipo de cambio interbancario. Uruguay"/>
    <hyperlink ref="C34" location="'3.3.5'!A1" display="Tipo oficial de cambio (Mercado Oficial). Bolivia"/>
    <hyperlink ref="C35" location="'3.3.6'!A1" display="Tipo de cambio observado. Chile"/>
    <hyperlink ref="C36" location="'3.3.7'!A1" display="Tipo oficial de cambio de referencia. Venezuela"/>
    <hyperlink ref="C40" location="'4.1'!A1" display="Resultado fiscal del gobierno nacional como porcentaje del Producto Bruto Interno"/>
    <hyperlink ref="C41" location="'4.2'!A1" display="Deuda externa como porcentaje del Producto Bruto Interno"/>
    <hyperlink ref="C47" location="'5.1.1'!A1" display="Producto Bruto Interno en dólares corrientes."/>
    <hyperlink ref="C48" location="'5.1.2'!A1" display="Producto Bruto Interno por clase de actividad en millones de dólares constantes."/>
    <hyperlink ref="C49" location="'5.1.3'!A1" display="Producto Bruto Interno per cápita en dólares constantes. (Dólares a precios constantes de 2000)"/>
    <hyperlink ref="C53" location="'5.2.1'!A1" display="Tasa de desempleo"/>
    <hyperlink ref="C54" location="'5.2.2'!A1" display="Tasa de actividad de la población urbana"/>
    <hyperlink ref="C58" location="'5.3'!A1" display="Inflación (variación porcentual anual)"/>
  </hyperlinks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34"/>
  <sheetViews>
    <sheetView showGridLines="0" workbookViewId="0">
      <pane ySplit="6" topLeftCell="A12" activePane="bottomLeft" state="frozen"/>
      <selection pane="bottomLeft" activeCell="A5" sqref="A5"/>
    </sheetView>
  </sheetViews>
  <sheetFormatPr baseColWidth="10" defaultRowHeight="12.75"/>
  <sheetData>
    <row r="1" spans="1:8">
      <c r="A1" s="1" t="s">
        <v>74</v>
      </c>
      <c r="B1" s="3"/>
      <c r="C1" s="4"/>
      <c r="D1" s="55"/>
      <c r="E1" s="55"/>
      <c r="F1" s="55"/>
      <c r="G1" s="55"/>
      <c r="H1" s="55"/>
    </row>
    <row r="2" spans="1:8">
      <c r="A2" s="5" t="s">
        <v>75</v>
      </c>
      <c r="B2" s="7"/>
      <c r="C2" s="8"/>
      <c r="D2" s="8"/>
      <c r="E2" s="8"/>
      <c r="F2" s="8"/>
      <c r="G2" s="8"/>
      <c r="H2" s="8"/>
    </row>
    <row r="3" spans="1:8">
      <c r="A3" s="5" t="s">
        <v>2</v>
      </c>
      <c r="B3" s="7"/>
      <c r="C3" s="8"/>
      <c r="D3" s="8"/>
      <c r="E3" s="8"/>
      <c r="F3" s="8"/>
      <c r="G3" s="8"/>
      <c r="H3" s="8"/>
    </row>
    <row r="4" spans="1:8">
      <c r="A4" s="184" t="s">
        <v>599</v>
      </c>
      <c r="B4" s="7"/>
      <c r="C4" s="8"/>
      <c r="D4" s="8"/>
      <c r="E4" s="8"/>
      <c r="F4" s="8"/>
      <c r="G4" s="8"/>
      <c r="H4" s="8"/>
    </row>
    <row r="5" spans="1:8">
      <c r="A5" s="56"/>
      <c r="B5" s="33"/>
      <c r="C5" s="33"/>
      <c r="D5" s="33"/>
      <c r="E5" s="33"/>
      <c r="F5" s="33"/>
      <c r="G5" s="33"/>
      <c r="H5" s="33"/>
    </row>
    <row r="6" spans="1:8">
      <c r="A6" s="57"/>
      <c r="B6" s="58" t="s">
        <v>16</v>
      </c>
      <c r="C6" s="58" t="s">
        <v>17</v>
      </c>
      <c r="D6" s="58" t="s">
        <v>18</v>
      </c>
      <c r="E6" s="58" t="s">
        <v>19</v>
      </c>
      <c r="F6" s="58" t="s">
        <v>20</v>
      </c>
      <c r="G6" s="58" t="s">
        <v>30</v>
      </c>
      <c r="H6" s="59" t="s">
        <v>22</v>
      </c>
    </row>
    <row r="7" spans="1:8">
      <c r="A7" s="60">
        <v>1990</v>
      </c>
      <c r="B7" s="61" t="s">
        <v>76</v>
      </c>
      <c r="C7" s="61" t="s">
        <v>76</v>
      </c>
      <c r="D7" s="61" t="s">
        <v>76</v>
      </c>
      <c r="E7" s="61" t="s">
        <v>76</v>
      </c>
      <c r="F7" s="61" t="s">
        <v>76</v>
      </c>
      <c r="G7" s="61" t="s">
        <v>77</v>
      </c>
      <c r="H7" s="62" t="s">
        <v>76</v>
      </c>
    </row>
    <row r="8" spans="1:8">
      <c r="A8" s="60">
        <v>1991</v>
      </c>
      <c r="B8" s="61" t="s">
        <v>76</v>
      </c>
      <c r="C8" s="61" t="s">
        <v>76</v>
      </c>
      <c r="D8" s="61" t="s">
        <v>76</v>
      </c>
      <c r="E8" s="61" t="s">
        <v>76</v>
      </c>
      <c r="F8" s="61" t="s">
        <v>76</v>
      </c>
      <c r="G8" s="61" t="s">
        <v>78</v>
      </c>
      <c r="H8" s="62" t="s">
        <v>76</v>
      </c>
    </row>
    <row r="9" spans="1:8">
      <c r="A9" s="60">
        <v>1992</v>
      </c>
      <c r="B9" s="61" t="s">
        <v>76</v>
      </c>
      <c r="C9" s="61" t="s">
        <v>76</v>
      </c>
      <c r="D9" s="61">
        <v>33</v>
      </c>
      <c r="E9" s="61" t="s">
        <v>76</v>
      </c>
      <c r="F9" s="61" t="s">
        <v>76</v>
      </c>
      <c r="G9" s="61" t="s">
        <v>79</v>
      </c>
      <c r="H9" s="61" t="s">
        <v>76</v>
      </c>
    </row>
    <row r="10" spans="1:8">
      <c r="A10" s="60">
        <v>1993</v>
      </c>
      <c r="B10" s="61" t="s">
        <v>76</v>
      </c>
      <c r="C10" s="61" t="s">
        <v>76</v>
      </c>
      <c r="D10" s="61" t="s">
        <v>469</v>
      </c>
      <c r="E10" s="61" t="s">
        <v>76</v>
      </c>
      <c r="F10" s="61" t="s">
        <v>76</v>
      </c>
      <c r="G10" s="61" t="s">
        <v>80</v>
      </c>
      <c r="H10" s="61" t="s">
        <v>76</v>
      </c>
    </row>
    <row r="11" spans="1:8">
      <c r="A11" s="60">
        <v>1994</v>
      </c>
      <c r="B11" s="61">
        <v>18.7</v>
      </c>
      <c r="C11" s="61" t="s">
        <v>76</v>
      </c>
      <c r="D11" s="61" t="s">
        <v>470</v>
      </c>
      <c r="E11" s="61" t="s">
        <v>76</v>
      </c>
      <c r="F11" s="61" t="s">
        <v>76</v>
      </c>
      <c r="G11" s="61" t="s">
        <v>81</v>
      </c>
      <c r="H11" s="61" t="s">
        <v>76</v>
      </c>
    </row>
    <row r="12" spans="1:8">
      <c r="A12" s="60">
        <v>1995</v>
      </c>
      <c r="B12" s="61">
        <v>19.100000000000001</v>
      </c>
      <c r="C12" s="61" t="s">
        <v>82</v>
      </c>
      <c r="D12" s="61" t="s">
        <v>471</v>
      </c>
      <c r="E12" s="61" t="s">
        <v>76</v>
      </c>
      <c r="F12" s="61" t="s">
        <v>76</v>
      </c>
      <c r="G12" s="61" t="s">
        <v>83</v>
      </c>
      <c r="H12" s="61" t="s">
        <v>76</v>
      </c>
    </row>
    <row r="13" spans="1:8">
      <c r="A13" s="60">
        <v>1996</v>
      </c>
      <c r="B13" s="61">
        <v>12.7</v>
      </c>
      <c r="C13" s="61" t="s">
        <v>84</v>
      </c>
      <c r="D13" s="61" t="s">
        <v>472</v>
      </c>
      <c r="E13" s="61" t="s">
        <v>76</v>
      </c>
      <c r="F13" s="61" t="s">
        <v>76</v>
      </c>
      <c r="G13" s="61" t="s">
        <v>85</v>
      </c>
      <c r="H13" s="61" t="s">
        <v>76</v>
      </c>
    </row>
    <row r="14" spans="1:8">
      <c r="A14" s="60">
        <v>1997</v>
      </c>
      <c r="B14" s="61">
        <v>10.7</v>
      </c>
      <c r="C14" s="61" t="s">
        <v>86</v>
      </c>
      <c r="D14" s="61" t="s">
        <v>473</v>
      </c>
      <c r="E14" s="61" t="s">
        <v>76</v>
      </c>
      <c r="F14" s="61" t="s">
        <v>76</v>
      </c>
      <c r="G14" s="61" t="s">
        <v>87</v>
      </c>
      <c r="H14" s="61" t="s">
        <v>88</v>
      </c>
    </row>
    <row r="15" spans="1:8">
      <c r="A15" s="60">
        <v>1998</v>
      </c>
      <c r="B15" s="61">
        <v>11.2</v>
      </c>
      <c r="C15" s="61" t="s">
        <v>89</v>
      </c>
      <c r="D15" s="61" t="s">
        <v>474</v>
      </c>
      <c r="E15" s="61" t="s">
        <v>90</v>
      </c>
      <c r="F15" s="61" t="s">
        <v>76</v>
      </c>
      <c r="G15" s="61" t="s">
        <v>91</v>
      </c>
      <c r="H15" s="61" t="s">
        <v>92</v>
      </c>
    </row>
    <row r="16" spans="1:8">
      <c r="A16" s="60">
        <v>1999</v>
      </c>
      <c r="B16" s="61">
        <v>11.8</v>
      </c>
      <c r="C16" s="61" t="s">
        <v>93</v>
      </c>
      <c r="D16" s="61" t="s">
        <v>475</v>
      </c>
      <c r="E16" s="61" t="s">
        <v>94</v>
      </c>
      <c r="F16" s="61" t="s">
        <v>76</v>
      </c>
      <c r="G16" s="61" t="s">
        <v>95</v>
      </c>
      <c r="H16" s="61" t="s">
        <v>96</v>
      </c>
    </row>
    <row r="17" spans="1:13">
      <c r="A17" s="60">
        <v>2000</v>
      </c>
      <c r="B17" s="61">
        <v>12</v>
      </c>
      <c r="C17" s="61" t="s">
        <v>97</v>
      </c>
      <c r="D17" s="61" t="s">
        <v>476</v>
      </c>
      <c r="E17" s="61" t="s">
        <v>98</v>
      </c>
      <c r="F17" s="61" t="s">
        <v>76</v>
      </c>
      <c r="G17" s="61" t="s">
        <v>99</v>
      </c>
      <c r="H17" s="61" t="s">
        <v>100</v>
      </c>
    </row>
    <row r="18" spans="1:13">
      <c r="A18" s="60">
        <v>2001</v>
      </c>
      <c r="B18" s="61">
        <v>28.6</v>
      </c>
      <c r="C18" s="61" t="s">
        <v>101</v>
      </c>
      <c r="D18" s="61" t="s">
        <v>477</v>
      </c>
      <c r="E18" s="61" t="s">
        <v>102</v>
      </c>
      <c r="F18" s="61" t="s">
        <v>465</v>
      </c>
      <c r="G18" s="61" t="s">
        <v>103</v>
      </c>
      <c r="H18" s="61" t="s">
        <v>104</v>
      </c>
    </row>
    <row r="19" spans="1:13">
      <c r="A19" s="60">
        <v>2002</v>
      </c>
      <c r="B19" s="61">
        <v>40.700000000000003</v>
      </c>
      <c r="C19" s="61" t="s">
        <v>105</v>
      </c>
      <c r="D19" s="61" t="s">
        <v>478</v>
      </c>
      <c r="E19" s="61" t="s">
        <v>106</v>
      </c>
      <c r="F19" s="61" t="s">
        <v>466</v>
      </c>
      <c r="G19" s="61" t="s">
        <v>107</v>
      </c>
      <c r="H19" s="61" t="s">
        <v>90</v>
      </c>
    </row>
    <row r="20" spans="1:13">
      <c r="A20" s="60">
        <v>2003</v>
      </c>
      <c r="B20" s="61">
        <v>16.8</v>
      </c>
      <c r="C20" s="61" t="s">
        <v>108</v>
      </c>
      <c r="D20" s="61" t="s">
        <v>474</v>
      </c>
      <c r="E20" s="61" t="s">
        <v>109</v>
      </c>
      <c r="F20" s="61">
        <v>21</v>
      </c>
      <c r="G20" s="61" t="s">
        <v>110</v>
      </c>
      <c r="H20" s="61" t="s">
        <v>111</v>
      </c>
    </row>
    <row r="21" spans="1:13">
      <c r="A21" s="60">
        <v>2004</v>
      </c>
      <c r="B21" s="61">
        <v>10.8</v>
      </c>
      <c r="C21" s="61" t="s">
        <v>112</v>
      </c>
      <c r="D21" s="61" t="s">
        <v>479</v>
      </c>
      <c r="E21" s="61" t="s">
        <v>113</v>
      </c>
      <c r="F21" s="61" t="s">
        <v>265</v>
      </c>
      <c r="G21" s="61" t="s">
        <v>114</v>
      </c>
      <c r="H21" s="61" t="s">
        <v>115</v>
      </c>
      <c r="M21" s="322"/>
    </row>
    <row r="22" spans="1:13">
      <c r="A22" s="60">
        <v>2005</v>
      </c>
      <c r="B22" s="61">
        <v>10.5</v>
      </c>
      <c r="C22" s="61" t="s">
        <v>116</v>
      </c>
      <c r="D22" s="61" t="s">
        <v>320</v>
      </c>
      <c r="E22" s="61" t="s">
        <v>117</v>
      </c>
      <c r="F22" s="61" t="s">
        <v>467</v>
      </c>
      <c r="G22" s="61" t="s">
        <v>118</v>
      </c>
      <c r="H22" s="61" t="s">
        <v>119</v>
      </c>
    </row>
    <row r="23" spans="1:13">
      <c r="A23" s="60">
        <v>2006</v>
      </c>
      <c r="B23" s="61">
        <v>12.9</v>
      </c>
      <c r="C23" s="61" t="s">
        <v>120</v>
      </c>
      <c r="D23" s="61" t="s">
        <v>136</v>
      </c>
      <c r="E23" s="61" t="s">
        <v>121</v>
      </c>
      <c r="F23" s="61" t="s">
        <v>468</v>
      </c>
      <c r="G23" s="61" t="s">
        <v>122</v>
      </c>
      <c r="H23" s="61" t="s">
        <v>123</v>
      </c>
    </row>
    <row r="24" spans="1:13">
      <c r="A24" s="60">
        <v>2007</v>
      </c>
      <c r="B24" s="61">
        <v>14</v>
      </c>
      <c r="C24" s="61" t="s">
        <v>124</v>
      </c>
      <c r="D24" s="61" t="s">
        <v>129</v>
      </c>
      <c r="E24" s="61" t="s">
        <v>125</v>
      </c>
      <c r="F24" s="61" t="s">
        <v>137</v>
      </c>
      <c r="G24" s="61" t="s">
        <v>126</v>
      </c>
      <c r="H24" s="61" t="s">
        <v>127</v>
      </c>
    </row>
    <row r="25" spans="1:13">
      <c r="A25" s="60">
        <v>2008</v>
      </c>
      <c r="B25" s="61">
        <v>19.8</v>
      </c>
      <c r="C25" s="61" t="s">
        <v>128</v>
      </c>
      <c r="D25" s="61" t="s">
        <v>129</v>
      </c>
      <c r="E25" s="61" t="s">
        <v>130</v>
      </c>
      <c r="F25" s="61" t="s">
        <v>131</v>
      </c>
      <c r="G25" s="61" t="s">
        <v>132</v>
      </c>
      <c r="H25" s="61" t="s">
        <v>133</v>
      </c>
    </row>
    <row r="26" spans="1:13">
      <c r="A26" s="60">
        <v>2009</v>
      </c>
      <c r="B26" s="61">
        <v>21.3</v>
      </c>
      <c r="C26" s="61" t="s">
        <v>134</v>
      </c>
      <c r="D26" s="61" t="s">
        <v>129</v>
      </c>
      <c r="E26" s="61" t="s">
        <v>136</v>
      </c>
      <c r="F26" s="61" t="s">
        <v>275</v>
      </c>
      <c r="G26" s="61" t="s">
        <v>138</v>
      </c>
      <c r="H26" s="61" t="s">
        <v>139</v>
      </c>
    </row>
    <row r="27" spans="1:13">
      <c r="A27" s="60">
        <v>2010</v>
      </c>
      <c r="B27" s="61">
        <v>15.2</v>
      </c>
      <c r="C27" s="61" t="s">
        <v>462</v>
      </c>
      <c r="D27" s="61" t="s">
        <v>531</v>
      </c>
      <c r="E27" s="324">
        <v>12</v>
      </c>
      <c r="F27" s="61" t="s">
        <v>302</v>
      </c>
      <c r="G27" s="61" t="s">
        <v>146</v>
      </c>
      <c r="H27" s="61">
        <v>18</v>
      </c>
    </row>
    <row r="28" spans="1:13">
      <c r="A28" s="60">
        <v>2011</v>
      </c>
      <c r="B28" s="61">
        <v>17.7</v>
      </c>
      <c r="C28" s="61" t="s">
        <v>463</v>
      </c>
      <c r="D28" s="61" t="s">
        <v>320</v>
      </c>
      <c r="E28" s="324">
        <v>11</v>
      </c>
      <c r="F28" s="61" t="s">
        <v>331</v>
      </c>
      <c r="G28" s="61" t="s">
        <v>330</v>
      </c>
      <c r="H28" s="61" t="s">
        <v>264</v>
      </c>
    </row>
    <row r="29" spans="1:13">
      <c r="A29" s="60">
        <v>2012</v>
      </c>
      <c r="B29" s="348">
        <v>19.28</v>
      </c>
      <c r="C29" s="348">
        <v>39.909999999999997</v>
      </c>
      <c r="D29" s="61">
        <v>16.559999999999999</v>
      </c>
      <c r="E29" s="324">
        <v>11.96</v>
      </c>
      <c r="F29" s="61">
        <v>6.72</v>
      </c>
      <c r="G29" s="61">
        <v>13.51</v>
      </c>
      <c r="H29" s="61">
        <v>16.23</v>
      </c>
    </row>
    <row r="30" spans="1:13">
      <c r="A30" s="349">
        <v>2013</v>
      </c>
      <c r="B30" s="348">
        <v>21.6</v>
      </c>
      <c r="C30" s="348">
        <v>39.1</v>
      </c>
      <c r="D30" s="61">
        <v>16.600000000000001</v>
      </c>
      <c r="E30" s="324">
        <v>13.3</v>
      </c>
      <c r="F30" s="61">
        <v>7</v>
      </c>
      <c r="G30" s="61">
        <v>13.2</v>
      </c>
      <c r="H30" s="61">
        <v>15.6</v>
      </c>
    </row>
    <row r="31" spans="1:13">
      <c r="A31" s="60">
        <v>2014</v>
      </c>
      <c r="B31" s="348">
        <v>29.2</v>
      </c>
      <c r="C31" s="348">
        <v>45</v>
      </c>
      <c r="D31" s="61">
        <v>15.7</v>
      </c>
      <c r="E31" s="324">
        <v>17.100000000000001</v>
      </c>
      <c r="F31" s="61">
        <v>6.5</v>
      </c>
      <c r="G31" s="61">
        <v>10.9</v>
      </c>
      <c r="H31" s="61">
        <v>17.100000000000001</v>
      </c>
    </row>
    <row r="32" spans="1:13">
      <c r="A32" s="349">
        <v>2015</v>
      </c>
      <c r="B32" s="348">
        <v>28.2</v>
      </c>
      <c r="C32" s="348">
        <v>49.1</v>
      </c>
      <c r="D32" s="348">
        <v>14.3</v>
      </c>
      <c r="E32" s="324">
        <v>16.899999999999999</v>
      </c>
      <c r="F32" s="61">
        <v>6.4</v>
      </c>
      <c r="G32" s="61">
        <v>9.3000000000000007</v>
      </c>
      <c r="H32" s="61">
        <v>20</v>
      </c>
    </row>
    <row r="33" spans="1:8">
      <c r="A33" s="349">
        <v>2016</v>
      </c>
      <c r="B33" s="348">
        <v>33.340000000000003</v>
      </c>
      <c r="C33" s="348">
        <v>53.64</v>
      </c>
      <c r="D33" s="348">
        <v>15.5</v>
      </c>
      <c r="E33" s="324">
        <v>17.5</v>
      </c>
      <c r="F33" s="61">
        <v>6.2</v>
      </c>
      <c r="G33" s="61">
        <v>10.4</v>
      </c>
      <c r="H33" s="61">
        <v>21.5</v>
      </c>
    </row>
    <row r="34" spans="1:8">
      <c r="A34" s="349">
        <v>2017</v>
      </c>
      <c r="B34" s="348">
        <v>26.41</v>
      </c>
      <c r="C34" s="348" t="s">
        <v>60</v>
      </c>
      <c r="D34" s="348" t="s">
        <v>60</v>
      </c>
      <c r="E34" s="324" t="s">
        <v>60</v>
      </c>
      <c r="F34" s="61">
        <v>6</v>
      </c>
      <c r="G34" s="61">
        <v>11.4</v>
      </c>
      <c r="H34" s="61" t="s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34"/>
  <sheetViews>
    <sheetView showGridLines="0" workbookViewId="0">
      <pane ySplit="6" topLeftCell="A16" activePane="bottomLeft" state="frozen"/>
      <selection pane="bottomLeft" activeCell="A5" sqref="A5"/>
    </sheetView>
  </sheetViews>
  <sheetFormatPr baseColWidth="10" defaultRowHeight="12.75"/>
  <sheetData>
    <row r="1" spans="1:8">
      <c r="A1" s="1" t="s">
        <v>140</v>
      </c>
      <c r="B1" s="3"/>
      <c r="C1" s="4"/>
      <c r="D1" s="55"/>
      <c r="E1" s="55"/>
      <c r="F1" s="55"/>
      <c r="G1" s="55"/>
      <c r="H1" s="55"/>
    </row>
    <row r="2" spans="1:8">
      <c r="A2" s="5" t="s">
        <v>75</v>
      </c>
      <c r="B2" s="7"/>
      <c r="C2" s="8"/>
      <c r="D2" s="8"/>
      <c r="E2" s="8"/>
      <c r="F2" s="8"/>
      <c r="G2" s="8"/>
      <c r="H2" s="8"/>
    </row>
    <row r="3" spans="1:8">
      <c r="A3" s="5" t="s">
        <v>2</v>
      </c>
      <c r="B3" s="7"/>
      <c r="C3" s="8"/>
      <c r="D3" s="8"/>
      <c r="E3" s="8"/>
      <c r="F3" s="8"/>
      <c r="G3" s="8"/>
      <c r="H3" s="8"/>
    </row>
    <row r="4" spans="1:8">
      <c r="A4" s="184" t="s">
        <v>599</v>
      </c>
      <c r="B4" s="7"/>
      <c r="C4" s="8"/>
      <c r="D4" s="8"/>
      <c r="E4" s="8"/>
      <c r="F4" s="8"/>
      <c r="G4" s="8"/>
      <c r="H4" s="8"/>
    </row>
    <row r="5" spans="1:8">
      <c r="A5" s="56"/>
      <c r="B5" s="33"/>
      <c r="C5" s="33"/>
      <c r="D5" s="33"/>
      <c r="E5" s="33"/>
      <c r="F5" s="33"/>
      <c r="G5" s="33"/>
      <c r="H5" s="33"/>
    </row>
    <row r="6" spans="1:8">
      <c r="A6" s="57"/>
      <c r="B6" s="58" t="s">
        <v>16</v>
      </c>
      <c r="C6" s="58" t="s">
        <v>17</v>
      </c>
      <c r="D6" s="58" t="s">
        <v>18</v>
      </c>
      <c r="E6" s="58" t="s">
        <v>19</v>
      </c>
      <c r="F6" s="58" t="s">
        <v>20</v>
      </c>
      <c r="G6" s="58" t="s">
        <v>30</v>
      </c>
      <c r="H6" s="59" t="s">
        <v>22</v>
      </c>
    </row>
    <row r="7" spans="1:8">
      <c r="A7" s="60">
        <v>1990</v>
      </c>
      <c r="B7" s="61" t="s">
        <v>76</v>
      </c>
      <c r="C7" s="61" t="s">
        <v>490</v>
      </c>
      <c r="D7" s="61" t="s">
        <v>76</v>
      </c>
      <c r="E7" s="61" t="s">
        <v>76</v>
      </c>
      <c r="F7" s="61" t="s">
        <v>76</v>
      </c>
      <c r="G7" s="61" t="s">
        <v>495</v>
      </c>
      <c r="H7" s="61" t="s">
        <v>76</v>
      </c>
    </row>
    <row r="8" spans="1:8">
      <c r="A8" s="60">
        <v>1991</v>
      </c>
      <c r="B8" s="61" t="s">
        <v>76</v>
      </c>
      <c r="C8" s="61">
        <v>690</v>
      </c>
      <c r="D8" s="61" t="s">
        <v>76</v>
      </c>
      <c r="E8" s="61" t="s">
        <v>76</v>
      </c>
      <c r="F8" s="61" t="s">
        <v>76</v>
      </c>
      <c r="G8" s="61" t="s">
        <v>496</v>
      </c>
      <c r="H8" s="61" t="s">
        <v>76</v>
      </c>
    </row>
    <row r="9" spans="1:8">
      <c r="A9" s="60">
        <v>1992</v>
      </c>
      <c r="B9" s="61" t="s">
        <v>76</v>
      </c>
      <c r="C9" s="61" t="s">
        <v>491</v>
      </c>
      <c r="D9" s="61">
        <v>17</v>
      </c>
      <c r="E9" s="61" t="s">
        <v>76</v>
      </c>
      <c r="F9" s="61" t="s">
        <v>76</v>
      </c>
      <c r="G9" s="61" t="s">
        <v>497</v>
      </c>
      <c r="H9" s="61" t="s">
        <v>76</v>
      </c>
    </row>
    <row r="10" spans="1:8">
      <c r="A10" s="60">
        <v>1993</v>
      </c>
      <c r="B10" s="61" t="s">
        <v>76</v>
      </c>
      <c r="C10" s="61" t="s">
        <v>492</v>
      </c>
      <c r="D10" s="61" t="s">
        <v>503</v>
      </c>
      <c r="E10" s="61" t="s">
        <v>76</v>
      </c>
      <c r="F10" s="61" t="s">
        <v>76</v>
      </c>
      <c r="G10" s="61" t="s">
        <v>321</v>
      </c>
      <c r="H10" s="61" t="s">
        <v>76</v>
      </c>
    </row>
    <row r="11" spans="1:8">
      <c r="A11" s="60">
        <v>1994</v>
      </c>
      <c r="B11" s="61" t="s">
        <v>297</v>
      </c>
      <c r="C11" s="61">
        <v>4206</v>
      </c>
      <c r="D11" s="61" t="s">
        <v>497</v>
      </c>
      <c r="E11" s="61" t="s">
        <v>76</v>
      </c>
      <c r="F11" s="61" t="s">
        <v>76</v>
      </c>
      <c r="G11" s="61" t="s">
        <v>498</v>
      </c>
      <c r="H11" s="61" t="s">
        <v>76</v>
      </c>
    </row>
    <row r="12" spans="1:8">
      <c r="A12" s="60">
        <v>1995</v>
      </c>
      <c r="B12" s="61">
        <v>12</v>
      </c>
      <c r="C12" s="61" t="s">
        <v>493</v>
      </c>
      <c r="D12" s="61" t="s">
        <v>132</v>
      </c>
      <c r="E12" s="61" t="s">
        <v>76</v>
      </c>
      <c r="F12" s="61" t="s">
        <v>76</v>
      </c>
      <c r="G12" s="61" t="s">
        <v>467</v>
      </c>
      <c r="H12" s="61" t="s">
        <v>76</v>
      </c>
    </row>
    <row r="13" spans="1:8">
      <c r="A13" s="60">
        <v>1996</v>
      </c>
      <c r="B13" s="61" t="s">
        <v>327</v>
      </c>
      <c r="C13" s="61" t="s">
        <v>481</v>
      </c>
      <c r="D13" s="61" t="s">
        <v>267</v>
      </c>
      <c r="E13" s="61" t="s">
        <v>76</v>
      </c>
      <c r="F13" s="61" t="s">
        <v>76</v>
      </c>
      <c r="G13" s="61" t="s">
        <v>499</v>
      </c>
      <c r="H13" s="61" t="s">
        <v>76</v>
      </c>
    </row>
    <row r="14" spans="1:8">
      <c r="A14" s="60">
        <v>1997</v>
      </c>
      <c r="B14" s="61">
        <v>7</v>
      </c>
      <c r="C14" s="61" t="s">
        <v>136</v>
      </c>
      <c r="D14" s="61" t="s">
        <v>263</v>
      </c>
      <c r="E14" s="61" t="s">
        <v>76</v>
      </c>
      <c r="F14" s="61" t="s">
        <v>76</v>
      </c>
      <c r="G14" s="61" t="s">
        <v>500</v>
      </c>
      <c r="H14" s="61" t="s">
        <v>494</v>
      </c>
    </row>
    <row r="15" spans="1:8">
      <c r="A15" s="60">
        <v>1998</v>
      </c>
      <c r="B15" s="61" t="s">
        <v>290</v>
      </c>
      <c r="C15" s="61" t="s">
        <v>494</v>
      </c>
      <c r="D15" s="61">
        <v>18</v>
      </c>
      <c r="E15" s="61" t="s">
        <v>136</v>
      </c>
      <c r="F15" s="61" t="s">
        <v>76</v>
      </c>
      <c r="G15" s="61" t="s">
        <v>480</v>
      </c>
      <c r="H15" s="61" t="s">
        <v>510</v>
      </c>
    </row>
    <row r="16" spans="1:8">
      <c r="A16" s="60">
        <v>1999</v>
      </c>
      <c r="B16" s="61" t="s">
        <v>137</v>
      </c>
      <c r="C16" s="61" t="s">
        <v>294</v>
      </c>
      <c r="D16" s="61" t="s">
        <v>504</v>
      </c>
      <c r="E16" s="61" t="s">
        <v>506</v>
      </c>
      <c r="F16" s="61" t="s">
        <v>76</v>
      </c>
      <c r="G16" s="61" t="s">
        <v>131</v>
      </c>
      <c r="H16" s="61" t="s">
        <v>139</v>
      </c>
    </row>
    <row r="17" spans="1:8">
      <c r="A17" s="60">
        <v>2000</v>
      </c>
      <c r="B17" s="61" t="s">
        <v>275</v>
      </c>
      <c r="C17" s="61" t="s">
        <v>301</v>
      </c>
      <c r="D17" s="61" t="s">
        <v>498</v>
      </c>
      <c r="E17" s="61" t="s">
        <v>310</v>
      </c>
      <c r="F17" s="61" t="s">
        <v>76</v>
      </c>
      <c r="G17" s="61" t="s">
        <v>276</v>
      </c>
      <c r="H17" s="61" t="s">
        <v>266</v>
      </c>
    </row>
    <row r="18" spans="1:8">
      <c r="A18" s="60">
        <v>2001</v>
      </c>
      <c r="B18" s="61" t="s">
        <v>480</v>
      </c>
      <c r="C18" s="61" t="s">
        <v>316</v>
      </c>
      <c r="D18" s="61">
        <v>16</v>
      </c>
      <c r="E18" s="61" t="s">
        <v>507</v>
      </c>
      <c r="F18" s="61" t="s">
        <v>308</v>
      </c>
      <c r="G18" s="61" t="s">
        <v>261</v>
      </c>
      <c r="H18" s="61" t="s">
        <v>310</v>
      </c>
    </row>
    <row r="19" spans="1:8">
      <c r="A19" s="60">
        <v>2002</v>
      </c>
      <c r="B19" s="61" t="s">
        <v>482</v>
      </c>
      <c r="C19" s="61" t="s">
        <v>317</v>
      </c>
      <c r="D19" s="61" t="s">
        <v>505</v>
      </c>
      <c r="E19" s="61" t="s">
        <v>353</v>
      </c>
      <c r="F19" s="61">
        <v>11</v>
      </c>
      <c r="G19" s="61" t="s">
        <v>299</v>
      </c>
      <c r="H19" s="61" t="s">
        <v>511</v>
      </c>
    </row>
    <row r="20" spans="1:8">
      <c r="A20" s="60">
        <v>2003</v>
      </c>
      <c r="B20" s="61" t="s">
        <v>483</v>
      </c>
      <c r="C20" s="61" t="s">
        <v>141</v>
      </c>
      <c r="D20" s="61" t="s">
        <v>313</v>
      </c>
      <c r="E20" s="61" t="s">
        <v>508</v>
      </c>
      <c r="F20" s="61" t="s">
        <v>486</v>
      </c>
      <c r="G20" s="61" t="s">
        <v>143</v>
      </c>
      <c r="H20" s="61" t="s">
        <v>265</v>
      </c>
    </row>
    <row r="21" spans="1:8">
      <c r="A21" s="60">
        <v>2004</v>
      </c>
      <c r="B21" s="61" t="s">
        <v>484</v>
      </c>
      <c r="C21" s="61" t="s">
        <v>297</v>
      </c>
      <c r="D21" s="61" t="s">
        <v>289</v>
      </c>
      <c r="E21" s="61" t="s">
        <v>303</v>
      </c>
      <c r="F21" s="61">
        <v>7</v>
      </c>
      <c r="G21" s="61" t="s">
        <v>501</v>
      </c>
      <c r="H21" s="61" t="s">
        <v>512</v>
      </c>
    </row>
    <row r="22" spans="1:8">
      <c r="A22" s="60">
        <v>2005</v>
      </c>
      <c r="B22" s="61" t="s">
        <v>485</v>
      </c>
      <c r="C22" s="61" t="s">
        <v>317</v>
      </c>
      <c r="D22" s="61" t="s">
        <v>255</v>
      </c>
      <c r="E22" s="61" t="s">
        <v>148</v>
      </c>
      <c r="F22" s="61" t="s">
        <v>285</v>
      </c>
      <c r="G22" s="61" t="s">
        <v>502</v>
      </c>
      <c r="H22" s="61" t="s">
        <v>292</v>
      </c>
    </row>
    <row r="23" spans="1:8">
      <c r="A23" s="60">
        <v>2006</v>
      </c>
      <c r="B23" s="61" t="s">
        <v>261</v>
      </c>
      <c r="C23" s="61" t="s">
        <v>137</v>
      </c>
      <c r="D23" s="61" t="s">
        <v>295</v>
      </c>
      <c r="E23" s="61" t="s">
        <v>509</v>
      </c>
      <c r="F23" s="61" t="s">
        <v>441</v>
      </c>
      <c r="G23" s="61" t="s">
        <v>303</v>
      </c>
      <c r="H23" s="61" t="s">
        <v>314</v>
      </c>
    </row>
    <row r="24" spans="1:8">
      <c r="A24" s="60">
        <v>2007</v>
      </c>
      <c r="B24" s="61" t="s">
        <v>142</v>
      </c>
      <c r="C24" s="61" t="s">
        <v>259</v>
      </c>
      <c r="D24" s="61" t="s">
        <v>257</v>
      </c>
      <c r="E24" s="61" t="s">
        <v>148</v>
      </c>
      <c r="F24" s="61" t="s">
        <v>144</v>
      </c>
      <c r="G24" s="61" t="s">
        <v>257</v>
      </c>
      <c r="H24" s="61" t="s">
        <v>513</v>
      </c>
    </row>
    <row r="25" spans="1:8">
      <c r="A25" s="60">
        <v>2008</v>
      </c>
      <c r="B25" s="61" t="s">
        <v>141</v>
      </c>
      <c r="C25" s="61" t="s">
        <v>142</v>
      </c>
      <c r="D25" s="61" t="s">
        <v>291</v>
      </c>
      <c r="E25" s="61" t="s">
        <v>143</v>
      </c>
      <c r="F25" s="61" t="s">
        <v>253</v>
      </c>
      <c r="G25" s="61" t="s">
        <v>145</v>
      </c>
      <c r="H25" s="61">
        <v>16</v>
      </c>
    </row>
    <row r="26" spans="1:8">
      <c r="A26" s="60">
        <v>2009</v>
      </c>
      <c r="B26" s="61" t="s">
        <v>146</v>
      </c>
      <c r="C26" s="61" t="s">
        <v>147</v>
      </c>
      <c r="D26" s="61" t="s">
        <v>283</v>
      </c>
      <c r="E26" s="324">
        <v>4</v>
      </c>
      <c r="F26" s="61" t="s">
        <v>487</v>
      </c>
      <c r="G26" s="61" t="s">
        <v>148</v>
      </c>
      <c r="H26" s="61" t="s">
        <v>135</v>
      </c>
    </row>
    <row r="27" spans="1:8">
      <c r="A27" s="60">
        <v>2010</v>
      </c>
      <c r="B27" s="61" t="s">
        <v>308</v>
      </c>
      <c r="C27" s="61" t="s">
        <v>147</v>
      </c>
      <c r="D27" s="324">
        <v>2</v>
      </c>
      <c r="E27" s="61" t="s">
        <v>281</v>
      </c>
      <c r="F27" s="61" t="s">
        <v>488</v>
      </c>
      <c r="G27" s="61" t="s">
        <v>484</v>
      </c>
      <c r="H27" s="61" t="s">
        <v>310</v>
      </c>
    </row>
    <row r="28" spans="1:8">
      <c r="A28" s="60">
        <v>2011</v>
      </c>
      <c r="B28" s="61" t="s">
        <v>309</v>
      </c>
      <c r="C28" s="61" t="s">
        <v>327</v>
      </c>
      <c r="D28" s="61" t="s">
        <v>304</v>
      </c>
      <c r="E28" s="61" t="s">
        <v>306</v>
      </c>
      <c r="F28" s="61" t="s">
        <v>489</v>
      </c>
      <c r="G28" s="61" t="s">
        <v>256</v>
      </c>
      <c r="H28" s="61" t="s">
        <v>310</v>
      </c>
    </row>
    <row r="29" spans="1:8">
      <c r="A29" s="60">
        <v>2012</v>
      </c>
      <c r="B29" s="61" t="s">
        <v>577</v>
      </c>
      <c r="C29" s="61" t="s">
        <v>579</v>
      </c>
      <c r="D29" s="61" t="s">
        <v>580</v>
      </c>
      <c r="E29" s="61" t="s">
        <v>581</v>
      </c>
      <c r="F29" s="61" t="s">
        <v>578</v>
      </c>
      <c r="G29" s="61" t="s">
        <v>257</v>
      </c>
      <c r="H29" s="61" t="s">
        <v>582</v>
      </c>
    </row>
    <row r="30" spans="1:8">
      <c r="A30" s="60">
        <v>2013</v>
      </c>
      <c r="B30" s="61">
        <v>14.8</v>
      </c>
      <c r="C30" s="61">
        <v>6.4</v>
      </c>
      <c r="D30" s="61">
        <v>9.1999999999999993</v>
      </c>
      <c r="E30" s="61">
        <v>4.3</v>
      </c>
      <c r="F30" s="61">
        <v>0.7</v>
      </c>
      <c r="G30" s="61">
        <v>5.2</v>
      </c>
      <c r="H30" s="61" t="s">
        <v>494</v>
      </c>
    </row>
    <row r="31" spans="1:8">
      <c r="A31" s="60">
        <v>2014</v>
      </c>
      <c r="B31" s="61">
        <v>20.8</v>
      </c>
      <c r="C31" s="61">
        <v>7.1</v>
      </c>
      <c r="D31" s="61">
        <v>6.1</v>
      </c>
      <c r="E31" s="61">
        <v>4.3</v>
      </c>
      <c r="F31" s="61">
        <v>1.1000000000000001</v>
      </c>
      <c r="G31" s="61">
        <v>3.9</v>
      </c>
      <c r="H31" s="61">
        <v>14.6</v>
      </c>
    </row>
    <row r="32" spans="1:8">
      <c r="A32" s="60">
        <v>2015</v>
      </c>
      <c r="B32" s="61">
        <v>21.7</v>
      </c>
      <c r="C32" s="61">
        <v>8.1</v>
      </c>
      <c r="D32" s="61">
        <v>7.4</v>
      </c>
      <c r="E32" s="61">
        <v>5.4</v>
      </c>
      <c r="F32" s="61">
        <v>0.5</v>
      </c>
      <c r="G32" s="61">
        <v>3.8</v>
      </c>
      <c r="H32" s="61">
        <v>14.8</v>
      </c>
    </row>
    <row r="33" spans="1:8">
      <c r="A33" s="60">
        <v>2016</v>
      </c>
      <c r="B33" s="350">
        <v>24.4</v>
      </c>
      <c r="C33" s="350">
        <v>8.3000000000000007</v>
      </c>
      <c r="D33" s="373">
        <v>6.7</v>
      </c>
      <c r="E33" s="350">
        <v>5.0999999999999996</v>
      </c>
      <c r="F33" s="350">
        <v>0.5</v>
      </c>
      <c r="G33" s="350">
        <v>4</v>
      </c>
      <c r="H33" s="350">
        <v>14.8</v>
      </c>
    </row>
    <row r="34" spans="1:8">
      <c r="A34" s="60">
        <v>2017</v>
      </c>
      <c r="B34" s="350">
        <v>18.899999999999999</v>
      </c>
      <c r="C34" s="350" t="s">
        <v>60</v>
      </c>
      <c r="D34" s="373" t="s">
        <v>60</v>
      </c>
      <c r="E34" s="350" t="s">
        <v>60</v>
      </c>
      <c r="F34" s="350">
        <v>0.9</v>
      </c>
      <c r="G34" s="350">
        <v>3</v>
      </c>
      <c r="H34" s="350" t="s">
        <v>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G209"/>
  <sheetViews>
    <sheetView workbookViewId="0">
      <pane xSplit="2" ySplit="8" topLeftCell="C184" activePane="bottomRight" state="frozen"/>
      <selection activeCell="C58" sqref="C58"/>
      <selection pane="topRight" activeCell="C58" sqref="C58"/>
      <selection pane="bottomLeft" activeCell="C58" sqref="C58"/>
      <selection pane="bottomRight"/>
    </sheetView>
  </sheetViews>
  <sheetFormatPr baseColWidth="10" defaultRowHeight="11.25"/>
  <cols>
    <col min="1" max="1" width="7.28515625" style="66" customWidth="1"/>
    <col min="2" max="2" width="4.42578125" style="66" bestFit="1" customWidth="1"/>
    <col min="3" max="3" width="14.140625" style="66" customWidth="1"/>
    <col min="4" max="4" width="14.7109375" style="66" customWidth="1"/>
    <col min="5" max="5" width="20.85546875" style="66" customWidth="1"/>
    <col min="6" max="16384" width="11.42578125" style="66"/>
  </cols>
  <sheetData>
    <row r="1" spans="1:6" ht="12.75">
      <c r="A1" s="64" t="s">
        <v>149</v>
      </c>
      <c r="B1" s="65"/>
      <c r="C1" s="65"/>
      <c r="D1" s="65"/>
      <c r="E1" s="65"/>
      <c r="F1" s="65"/>
    </row>
    <row r="2" spans="1:6">
      <c r="A2" s="67" t="s">
        <v>150</v>
      </c>
      <c r="B2" s="68"/>
      <c r="C2" s="68"/>
      <c r="D2" s="68"/>
      <c r="E2" s="68"/>
      <c r="F2" s="65"/>
    </row>
    <row r="3" spans="1:6">
      <c r="A3" s="69" t="s">
        <v>151</v>
      </c>
      <c r="B3" s="65"/>
      <c r="C3" s="65"/>
      <c r="D3" s="65"/>
      <c r="E3" s="65"/>
      <c r="F3" s="65"/>
    </row>
    <row r="4" spans="1:6">
      <c r="A4" s="69" t="s">
        <v>152</v>
      </c>
      <c r="B4" s="65"/>
      <c r="C4" s="65"/>
      <c r="D4" s="65"/>
      <c r="E4" s="65"/>
      <c r="F4" s="65"/>
    </row>
    <row r="5" spans="1:6">
      <c r="A5" s="69" t="s">
        <v>153</v>
      </c>
      <c r="B5" s="65"/>
      <c r="C5" s="65"/>
      <c r="D5" s="65"/>
      <c r="E5" s="65"/>
      <c r="F5" s="65"/>
    </row>
    <row r="6" spans="1:6">
      <c r="A6" s="289" t="s">
        <v>601</v>
      </c>
      <c r="B6" s="65"/>
      <c r="C6" s="65"/>
      <c r="D6" s="65"/>
      <c r="E6" s="65"/>
      <c r="F6" s="65"/>
    </row>
    <row r="8" spans="1:6" ht="22.5" customHeight="1">
      <c r="A8" s="70" t="s">
        <v>3</v>
      </c>
      <c r="B8" s="70" t="s">
        <v>154</v>
      </c>
      <c r="C8" s="70" t="s">
        <v>155</v>
      </c>
      <c r="D8" s="70" t="s">
        <v>156</v>
      </c>
    </row>
    <row r="9" spans="1:6" ht="12.95" customHeight="1">
      <c r="A9" s="71">
        <v>2002</v>
      </c>
      <c r="B9" s="71">
        <v>3</v>
      </c>
      <c r="C9" s="72">
        <v>2.39885555555556</v>
      </c>
      <c r="D9" s="72" t="s">
        <v>60</v>
      </c>
    </row>
    <row r="10" spans="1:6" ht="12.95" customHeight="1">
      <c r="A10" s="73">
        <v>2002</v>
      </c>
      <c r="B10" s="73">
        <v>4</v>
      </c>
      <c r="C10" s="74">
        <v>2.8551062500000008</v>
      </c>
      <c r="D10" s="75">
        <v>0.19</v>
      </c>
    </row>
    <row r="11" spans="1:6" ht="12.95" customHeight="1">
      <c r="A11" s="73">
        <v>2002</v>
      </c>
      <c r="B11" s="73">
        <v>5</v>
      </c>
      <c r="C11" s="74">
        <v>3.3287000000000004</v>
      </c>
      <c r="D11" s="75">
        <v>0.16600000000000001</v>
      </c>
    </row>
    <row r="12" spans="1:6" ht="12.95" customHeight="1">
      <c r="A12" s="73">
        <v>2002</v>
      </c>
      <c r="B12" s="73">
        <v>6</v>
      </c>
      <c r="C12" s="74">
        <v>3.6213000000000015</v>
      </c>
      <c r="D12" s="75">
        <v>8.7999999999999995E-2</v>
      </c>
    </row>
    <row r="13" spans="1:6" ht="12.95" customHeight="1">
      <c r="A13" s="73">
        <v>2002</v>
      </c>
      <c r="B13" s="73">
        <v>7</v>
      </c>
      <c r="C13" s="74">
        <v>3.6071363636363643</v>
      </c>
      <c r="D13" s="75">
        <v>-4.0000000000000001E-3</v>
      </c>
    </row>
    <row r="14" spans="1:6" ht="12.95" customHeight="1">
      <c r="A14" s="73">
        <v>2002</v>
      </c>
      <c r="B14" s="73">
        <v>8</v>
      </c>
      <c r="C14" s="74">
        <v>3.6207095238095244</v>
      </c>
      <c r="D14" s="75">
        <v>4.0000000000000001E-3</v>
      </c>
    </row>
    <row r="15" spans="1:6" ht="12.95" customHeight="1">
      <c r="A15" s="73">
        <v>2002</v>
      </c>
      <c r="B15" s="73">
        <v>9</v>
      </c>
      <c r="C15" s="74">
        <v>3.6430761904761901</v>
      </c>
      <c r="D15" s="75">
        <v>6.0000000000000001E-3</v>
      </c>
    </row>
    <row r="16" spans="1:6" ht="12.95" customHeight="1">
      <c r="A16" s="73">
        <v>2002</v>
      </c>
      <c r="B16" s="73">
        <v>10</v>
      </c>
      <c r="C16" s="74">
        <v>3.6518818181818187</v>
      </c>
      <c r="D16" s="75">
        <v>2E-3</v>
      </c>
    </row>
    <row r="17" spans="1:4" ht="12.95" customHeight="1">
      <c r="A17" s="73">
        <v>2002</v>
      </c>
      <c r="B17" s="73">
        <v>11</v>
      </c>
      <c r="C17" s="74">
        <v>3.5255500000000004</v>
      </c>
      <c r="D17" s="75">
        <v>-3.5000000000000003E-2</v>
      </c>
    </row>
    <row r="18" spans="1:4" ht="12.95" customHeight="1">
      <c r="A18" s="73">
        <v>2002</v>
      </c>
      <c r="B18" s="73">
        <v>12</v>
      </c>
      <c r="C18" s="74">
        <v>3.4901714285714278</v>
      </c>
      <c r="D18" s="75">
        <v>-0.01</v>
      </c>
    </row>
    <row r="19" spans="1:4" ht="12.95" customHeight="1">
      <c r="A19" s="73">
        <v>2003</v>
      </c>
      <c r="B19" s="73">
        <v>1</v>
      </c>
      <c r="C19" s="74">
        <v>3.2581863636363635</v>
      </c>
      <c r="D19" s="75">
        <v>-6.6000000000000003E-2</v>
      </c>
    </row>
    <row r="20" spans="1:4" ht="12.95" customHeight="1">
      <c r="A20" s="73">
        <v>2003</v>
      </c>
      <c r="B20" s="73">
        <v>2</v>
      </c>
      <c r="C20" s="74">
        <v>3.1631649999999993</v>
      </c>
      <c r="D20" s="75">
        <v>-2.9000000000000001E-2</v>
      </c>
    </row>
    <row r="21" spans="1:4" ht="12.95" customHeight="1">
      <c r="A21" s="73">
        <v>2003</v>
      </c>
      <c r="B21" s="73">
        <v>3</v>
      </c>
      <c r="C21" s="74">
        <v>3.0747249999999999</v>
      </c>
      <c r="D21" s="75">
        <v>-2.8000000000000001E-2</v>
      </c>
    </row>
    <row r="22" spans="1:4" ht="12.95" customHeight="1">
      <c r="A22" s="73">
        <v>2003</v>
      </c>
      <c r="B22" s="73">
        <v>4</v>
      </c>
      <c r="C22" s="74">
        <v>2.8946050000000003</v>
      </c>
      <c r="D22" s="75">
        <v>-5.8999999999999997E-2</v>
      </c>
    </row>
    <row r="23" spans="1:4" ht="12.95" customHeight="1">
      <c r="A23" s="73">
        <v>2003</v>
      </c>
      <c r="B23" s="73">
        <v>5</v>
      </c>
      <c r="C23" s="74">
        <v>2.8356714285714291</v>
      </c>
      <c r="D23" s="75">
        <v>-0.02</v>
      </c>
    </row>
    <row r="24" spans="1:4" ht="12.95" customHeight="1">
      <c r="A24" s="73">
        <v>2003</v>
      </c>
      <c r="B24" s="73">
        <v>6</v>
      </c>
      <c r="C24" s="74">
        <v>2.8088499999999996</v>
      </c>
      <c r="D24" s="75">
        <v>-8.9999999999999993E-3</v>
      </c>
    </row>
    <row r="25" spans="1:4" ht="12.95" customHeight="1">
      <c r="A25" s="73">
        <v>2003</v>
      </c>
      <c r="B25" s="73">
        <v>7</v>
      </c>
      <c r="C25" s="74">
        <v>2.8012863636363634</v>
      </c>
      <c r="D25" s="75">
        <v>-3.0000000000000001E-3</v>
      </c>
    </row>
    <row r="26" spans="1:4" ht="12.95" customHeight="1">
      <c r="A26" s="73">
        <v>2003</v>
      </c>
      <c r="B26" s="73">
        <v>8</v>
      </c>
      <c r="C26" s="74">
        <v>2.92849</v>
      </c>
      <c r="D26" s="75">
        <v>4.4999999999999998E-2</v>
      </c>
    </row>
    <row r="27" spans="1:4" ht="12.95" customHeight="1">
      <c r="A27" s="73">
        <v>2003</v>
      </c>
      <c r="B27" s="73">
        <v>9</v>
      </c>
      <c r="C27" s="74">
        <v>2.9209454545454547</v>
      </c>
      <c r="D27" s="75">
        <v>-3.0000000000000001E-3</v>
      </c>
    </row>
    <row r="28" spans="1:4" ht="12.95" customHeight="1">
      <c r="A28" s="73">
        <v>2003</v>
      </c>
      <c r="B28" s="73">
        <v>10</v>
      </c>
      <c r="C28" s="74">
        <v>2.8590499999999994</v>
      </c>
      <c r="D28" s="75">
        <v>-2.1000000000000001E-2</v>
      </c>
    </row>
    <row r="29" spans="1:4" ht="12.95" customHeight="1">
      <c r="A29" s="73">
        <v>2003</v>
      </c>
      <c r="B29" s="73">
        <v>11</v>
      </c>
      <c r="C29" s="74">
        <v>2.8839210526315791</v>
      </c>
      <c r="D29" s="75">
        <v>8.9999999999999993E-3</v>
      </c>
    </row>
    <row r="30" spans="1:4" ht="12.95" customHeight="1">
      <c r="A30" s="73">
        <v>2003</v>
      </c>
      <c r="B30" s="73">
        <v>12</v>
      </c>
      <c r="C30" s="74">
        <v>2.9606238095238089</v>
      </c>
      <c r="D30" s="75">
        <v>2.7E-2</v>
      </c>
    </row>
    <row r="31" spans="1:4" ht="12.95" customHeight="1">
      <c r="A31" s="73">
        <v>2004</v>
      </c>
      <c r="B31" s="73">
        <v>1</v>
      </c>
      <c r="C31" s="74">
        <v>2.892842857142857</v>
      </c>
      <c r="D31" s="75">
        <v>-2.3E-2</v>
      </c>
    </row>
    <row r="32" spans="1:4" ht="12.95" customHeight="1">
      <c r="A32" s="73">
        <v>2004</v>
      </c>
      <c r="B32" s="73">
        <v>2</v>
      </c>
      <c r="C32" s="74">
        <v>2.9319199999999999</v>
      </c>
      <c r="D32" s="75">
        <v>1.4E-2</v>
      </c>
    </row>
    <row r="33" spans="1:4" ht="12.95" customHeight="1">
      <c r="A33" s="73">
        <v>2004</v>
      </c>
      <c r="B33" s="73">
        <v>3</v>
      </c>
      <c r="C33" s="74">
        <v>2.8975652173913047</v>
      </c>
      <c r="D33" s="75">
        <v>-1.2E-2</v>
      </c>
    </row>
    <row r="34" spans="1:4" ht="12.95" customHeight="1">
      <c r="A34" s="73">
        <v>2004</v>
      </c>
      <c r="B34" s="73">
        <v>4</v>
      </c>
      <c r="C34" s="74">
        <v>2.8359157894736842</v>
      </c>
      <c r="D34" s="75">
        <v>-2.1000000000000001E-2</v>
      </c>
    </row>
    <row r="35" spans="1:4" ht="12.95" customHeight="1">
      <c r="A35" s="73">
        <v>2004</v>
      </c>
      <c r="B35" s="73">
        <v>5</v>
      </c>
      <c r="C35" s="74">
        <v>2.9196750000000007</v>
      </c>
      <c r="D35" s="75">
        <v>0.03</v>
      </c>
    </row>
    <row r="36" spans="1:4" ht="12.95" customHeight="1">
      <c r="A36" s="73">
        <v>2004</v>
      </c>
      <c r="B36" s="73">
        <v>6</v>
      </c>
      <c r="C36" s="74">
        <v>2.9602571428571429</v>
      </c>
      <c r="D36" s="75">
        <v>1.4E-2</v>
      </c>
    </row>
    <row r="37" spans="1:4" ht="12.95" customHeight="1">
      <c r="A37" s="73">
        <v>2004</v>
      </c>
      <c r="B37" s="73">
        <v>7</v>
      </c>
      <c r="C37" s="74">
        <v>2.9552142857142853</v>
      </c>
      <c r="D37" s="75">
        <v>-2E-3</v>
      </c>
    </row>
    <row r="38" spans="1:4" ht="12.95" customHeight="1">
      <c r="A38" s="73">
        <v>2004</v>
      </c>
      <c r="B38" s="73">
        <v>8</v>
      </c>
      <c r="C38" s="74">
        <v>3.0135809523809525</v>
      </c>
      <c r="D38" s="75">
        <v>0.02</v>
      </c>
    </row>
    <row r="39" spans="1:4" ht="12.95" customHeight="1">
      <c r="A39" s="73">
        <v>2004</v>
      </c>
      <c r="B39" s="73">
        <v>9</v>
      </c>
      <c r="C39" s="74">
        <v>2.9960136363636365</v>
      </c>
      <c r="D39" s="75">
        <v>-6.0000000000000001E-3</v>
      </c>
    </row>
    <row r="40" spans="1:4" ht="12.95" customHeight="1">
      <c r="A40" s="73">
        <v>2004</v>
      </c>
      <c r="B40" s="73">
        <v>10</v>
      </c>
      <c r="C40" s="74">
        <v>2.9691800000000002</v>
      </c>
      <c r="D40" s="75">
        <v>-8.9999999999999993E-3</v>
      </c>
    </row>
    <row r="41" spans="1:4" ht="12.95" customHeight="1">
      <c r="A41" s="73">
        <v>2004</v>
      </c>
      <c r="B41" s="73">
        <v>11</v>
      </c>
      <c r="C41" s="74">
        <v>2.9546363636363639</v>
      </c>
      <c r="D41" s="75">
        <v>-5.0000000000000001E-3</v>
      </c>
    </row>
    <row r="42" spans="1:4" ht="12.95" customHeight="1">
      <c r="A42" s="73">
        <v>2004</v>
      </c>
      <c r="B42" s="73">
        <v>12</v>
      </c>
      <c r="C42" s="74">
        <v>2.970918181818182</v>
      </c>
      <c r="D42" s="75">
        <v>6.0000000000000001E-3</v>
      </c>
    </row>
    <row r="43" spans="1:4" ht="12.95" customHeight="1">
      <c r="A43" s="73">
        <v>2005</v>
      </c>
      <c r="B43" s="73">
        <v>1</v>
      </c>
      <c r="C43" s="74">
        <v>2.9460000000000002</v>
      </c>
      <c r="D43" s="75">
        <v>-8.0000000000000002E-3</v>
      </c>
    </row>
    <row r="44" spans="1:4" ht="12.95" customHeight="1">
      <c r="A44" s="73">
        <v>2005</v>
      </c>
      <c r="B44" s="73">
        <v>2</v>
      </c>
      <c r="C44" s="74">
        <v>2.9152999999999998</v>
      </c>
      <c r="D44" s="75">
        <v>-0.01</v>
      </c>
    </row>
    <row r="45" spans="1:4" ht="12.95" customHeight="1">
      <c r="A45" s="73">
        <v>2005</v>
      </c>
      <c r="B45" s="73">
        <v>3</v>
      </c>
      <c r="C45" s="74">
        <v>2.9266000000000001</v>
      </c>
      <c r="D45" s="75">
        <v>4.0000000000000001E-3</v>
      </c>
    </row>
    <row r="46" spans="1:4" ht="12.95" customHeight="1">
      <c r="A46" s="73">
        <v>2005</v>
      </c>
      <c r="B46" s="73">
        <v>4</v>
      </c>
      <c r="C46" s="74">
        <v>2.9003999999999999</v>
      </c>
      <c r="D46" s="75">
        <v>-8.9999999999999993E-3</v>
      </c>
    </row>
    <row r="47" spans="1:4" ht="12.95" customHeight="1">
      <c r="A47" s="73">
        <v>2005</v>
      </c>
      <c r="B47" s="73">
        <v>5</v>
      </c>
      <c r="C47" s="74">
        <v>2.8908999999999998</v>
      </c>
      <c r="D47" s="75">
        <v>-3.0000000000000001E-3</v>
      </c>
    </row>
    <row r="48" spans="1:4" ht="12.95" customHeight="1">
      <c r="A48" s="73">
        <v>2005</v>
      </c>
      <c r="B48" s="73">
        <v>6</v>
      </c>
      <c r="C48" s="74">
        <v>2.8835999999999999</v>
      </c>
      <c r="D48" s="75">
        <v>-3.0000000000000001E-3</v>
      </c>
    </row>
    <row r="49" spans="1:4" ht="12.95" customHeight="1">
      <c r="A49" s="73">
        <v>2005</v>
      </c>
      <c r="B49" s="73">
        <v>7</v>
      </c>
      <c r="C49" s="74">
        <v>2.8696000000000002</v>
      </c>
      <c r="D49" s="75">
        <v>-5.0000000000000001E-3</v>
      </c>
    </row>
    <row r="50" spans="1:4" ht="12.95" customHeight="1">
      <c r="A50" s="73">
        <v>2005</v>
      </c>
      <c r="B50" s="73">
        <v>8</v>
      </c>
      <c r="C50" s="74">
        <v>2.8879999999999999</v>
      </c>
      <c r="D50" s="75">
        <v>6.0000000000000001E-3</v>
      </c>
    </row>
    <row r="51" spans="1:4" ht="12.95" customHeight="1">
      <c r="A51" s="73">
        <v>2005</v>
      </c>
      <c r="B51" s="73">
        <v>9</v>
      </c>
      <c r="C51" s="74">
        <v>2.9117000000000002</v>
      </c>
      <c r="D51" s="75">
        <v>8.0000000000000002E-3</v>
      </c>
    </row>
    <row r="52" spans="1:4" ht="12.95" customHeight="1">
      <c r="A52" s="73">
        <v>2005</v>
      </c>
      <c r="B52" s="73">
        <v>10</v>
      </c>
      <c r="C52" s="74">
        <v>2.9660000000000002</v>
      </c>
      <c r="D52" s="75">
        <v>1.9E-2</v>
      </c>
    </row>
    <row r="53" spans="1:4" ht="12.95" customHeight="1">
      <c r="A53" s="73">
        <v>2005</v>
      </c>
      <c r="B53" s="73">
        <v>11</v>
      </c>
      <c r="C53" s="74">
        <v>2.9672000000000001</v>
      </c>
      <c r="D53" s="75">
        <v>0</v>
      </c>
    </row>
    <row r="54" spans="1:4" ht="12.95" customHeight="1">
      <c r="A54" s="73">
        <v>2005</v>
      </c>
      <c r="B54" s="73">
        <v>12</v>
      </c>
      <c r="C54" s="74">
        <v>3.0145</v>
      </c>
      <c r="D54" s="75">
        <v>1.6E-2</v>
      </c>
    </row>
    <row r="55" spans="1:4" ht="12.95" customHeight="1">
      <c r="A55" s="73">
        <v>2006</v>
      </c>
      <c r="B55" s="73">
        <v>1</v>
      </c>
      <c r="C55" s="74">
        <v>3.0459999999999998</v>
      </c>
      <c r="D55" s="75">
        <v>0.01</v>
      </c>
    </row>
    <row r="56" spans="1:4" ht="12.95" customHeight="1">
      <c r="A56" s="73">
        <v>2006</v>
      </c>
      <c r="B56" s="73">
        <v>2</v>
      </c>
      <c r="C56" s="74">
        <v>3.0689000000000002</v>
      </c>
      <c r="D56" s="75">
        <v>8.0000000000000002E-3</v>
      </c>
    </row>
    <row r="57" spans="1:4" ht="12.95" customHeight="1">
      <c r="A57" s="73">
        <v>2006</v>
      </c>
      <c r="B57" s="73">
        <v>3</v>
      </c>
      <c r="C57" s="74">
        <v>3.0762999999999998</v>
      </c>
      <c r="D57" s="75">
        <v>2E-3</v>
      </c>
    </row>
    <row r="58" spans="1:4" ht="12.95" customHeight="1">
      <c r="A58" s="73">
        <v>2006</v>
      </c>
      <c r="B58" s="73">
        <v>4</v>
      </c>
      <c r="C58" s="74">
        <v>3.0663</v>
      </c>
      <c r="D58" s="75">
        <v>-3.0000000000000001E-3</v>
      </c>
    </row>
    <row r="59" spans="1:4" ht="12.95" customHeight="1">
      <c r="A59" s="73">
        <v>2006</v>
      </c>
      <c r="B59" s="73">
        <v>5</v>
      </c>
      <c r="C59" s="74">
        <v>3.0535000000000001</v>
      </c>
      <c r="D59" s="75">
        <v>-4.0000000000000001E-3</v>
      </c>
    </row>
    <row r="60" spans="1:4" ht="12.95" customHeight="1">
      <c r="A60" s="73">
        <v>2006</v>
      </c>
      <c r="B60" s="73">
        <v>6</v>
      </c>
      <c r="C60" s="74">
        <v>3.0813000000000001</v>
      </c>
      <c r="D60" s="75">
        <v>8.9999999999999993E-3</v>
      </c>
    </row>
    <row r="61" spans="1:4" ht="12.95" customHeight="1">
      <c r="A61" s="73">
        <v>2006</v>
      </c>
      <c r="B61" s="73">
        <v>7</v>
      </c>
      <c r="C61" s="74">
        <v>3.0819999999999999</v>
      </c>
      <c r="D61" s="75">
        <v>0</v>
      </c>
    </row>
    <row r="62" spans="1:4" ht="12.95" customHeight="1">
      <c r="A62" s="73">
        <v>2006</v>
      </c>
      <c r="B62" s="73">
        <v>8</v>
      </c>
      <c r="C62" s="74">
        <v>3.0790000000000002</v>
      </c>
      <c r="D62" s="75">
        <v>-1E-3</v>
      </c>
    </row>
    <row r="63" spans="1:4" ht="12.95" customHeight="1">
      <c r="A63" s="73">
        <v>2006</v>
      </c>
      <c r="B63" s="73">
        <v>9</v>
      </c>
      <c r="C63" s="74">
        <v>3.1000999999999999</v>
      </c>
      <c r="D63" s="75">
        <v>7.0000000000000001E-3</v>
      </c>
    </row>
    <row r="64" spans="1:4" ht="12.95" customHeight="1">
      <c r="A64" s="73">
        <v>2006</v>
      </c>
      <c r="B64" s="73">
        <v>10</v>
      </c>
      <c r="C64" s="74">
        <v>3.0985</v>
      </c>
      <c r="D64" s="75">
        <v>-1E-3</v>
      </c>
    </row>
    <row r="65" spans="1:4" ht="12.95" customHeight="1">
      <c r="A65" s="73">
        <v>2006</v>
      </c>
      <c r="B65" s="73">
        <v>11</v>
      </c>
      <c r="C65" s="74">
        <v>3.0756999999999999</v>
      </c>
      <c r="D65" s="75">
        <v>-7.0000000000000001E-3</v>
      </c>
    </row>
    <row r="66" spans="1:4" ht="12.95" customHeight="1">
      <c r="A66" s="73">
        <v>2006</v>
      </c>
      <c r="B66" s="73">
        <v>12</v>
      </c>
      <c r="C66" s="74">
        <v>3.0602999999999998</v>
      </c>
      <c r="D66" s="75">
        <v>-5.0000000000000001E-3</v>
      </c>
    </row>
    <row r="67" spans="1:4" ht="12.95" customHeight="1">
      <c r="A67" s="73">
        <v>2007</v>
      </c>
      <c r="B67" s="73">
        <v>1</v>
      </c>
      <c r="C67" s="74">
        <v>3.085</v>
      </c>
      <c r="D67" s="75">
        <v>8.0000000000000002E-3</v>
      </c>
    </row>
    <row r="68" spans="1:4" ht="12.95" customHeight="1">
      <c r="A68" s="73">
        <v>2007</v>
      </c>
      <c r="B68" s="73">
        <v>2</v>
      </c>
      <c r="C68" s="74">
        <v>3.1025999999999998</v>
      </c>
      <c r="D68" s="75">
        <v>6.0000000000000001E-3</v>
      </c>
    </row>
    <row r="69" spans="1:4" ht="12.95" customHeight="1">
      <c r="A69" s="73">
        <v>2007</v>
      </c>
      <c r="B69" s="73">
        <v>3</v>
      </c>
      <c r="C69" s="74">
        <v>3.101</v>
      </c>
      <c r="D69" s="75">
        <v>-1E-3</v>
      </c>
    </row>
    <row r="70" spans="1:4" ht="12.95" customHeight="1">
      <c r="A70" s="73">
        <v>2007</v>
      </c>
      <c r="B70" s="73">
        <v>4</v>
      </c>
      <c r="C70" s="74">
        <v>3.0891000000000002</v>
      </c>
      <c r="D70" s="75">
        <v>-4.0000000000000001E-3</v>
      </c>
    </row>
    <row r="71" spans="1:4" ht="12.95" customHeight="1">
      <c r="A71" s="73">
        <v>2007</v>
      </c>
      <c r="B71" s="73">
        <v>5</v>
      </c>
      <c r="C71" s="74">
        <v>3.08</v>
      </c>
      <c r="D71" s="75">
        <v>-3.0000000000000001E-3</v>
      </c>
    </row>
    <row r="72" spans="1:4" ht="12.95" customHeight="1">
      <c r="A72" s="73">
        <v>2007</v>
      </c>
      <c r="B72" s="73">
        <v>6</v>
      </c>
      <c r="C72" s="74">
        <v>3.0792999999999999</v>
      </c>
      <c r="D72" s="75">
        <v>0</v>
      </c>
    </row>
    <row r="73" spans="1:4" ht="12.95" customHeight="1">
      <c r="A73" s="73">
        <v>2007</v>
      </c>
      <c r="B73" s="73">
        <v>7</v>
      </c>
      <c r="C73" s="74">
        <v>3.1116000000000001</v>
      </c>
      <c r="D73" s="75">
        <v>0.01</v>
      </c>
    </row>
    <row r="74" spans="1:4" ht="12.95" customHeight="1">
      <c r="A74" s="73">
        <v>2007</v>
      </c>
      <c r="B74" s="73">
        <v>8</v>
      </c>
      <c r="C74" s="74">
        <v>3.1524000000000001</v>
      </c>
      <c r="D74" s="75">
        <v>1.2999999999999999E-2</v>
      </c>
    </row>
    <row r="75" spans="1:4" ht="12.95" customHeight="1">
      <c r="A75" s="73">
        <v>2007</v>
      </c>
      <c r="B75" s="73">
        <v>9</v>
      </c>
      <c r="C75" s="74">
        <v>3.1475</v>
      </c>
      <c r="D75" s="75">
        <v>-2E-3</v>
      </c>
    </row>
    <row r="76" spans="1:4" ht="12.95" customHeight="1">
      <c r="A76" s="73">
        <v>2007</v>
      </c>
      <c r="B76" s="73">
        <v>10</v>
      </c>
      <c r="C76" s="74">
        <v>3.1604000000000001</v>
      </c>
      <c r="D76" s="75">
        <v>4.0000000000000001E-3</v>
      </c>
    </row>
    <row r="77" spans="1:4" ht="12.95" customHeight="1">
      <c r="A77" s="73">
        <v>2007</v>
      </c>
      <c r="B77" s="73">
        <v>11</v>
      </c>
      <c r="C77" s="74">
        <v>3.1358999999999999</v>
      </c>
      <c r="D77" s="75">
        <v>-8.0000000000000002E-3</v>
      </c>
    </row>
    <row r="78" spans="1:4" ht="12.95" customHeight="1">
      <c r="A78" s="73">
        <v>2007</v>
      </c>
      <c r="B78" s="73">
        <v>12</v>
      </c>
      <c r="C78" s="74">
        <v>3.1396999999999999</v>
      </c>
      <c r="D78" s="75">
        <v>1E-3</v>
      </c>
    </row>
    <row r="79" spans="1:4" ht="12.95" customHeight="1">
      <c r="A79" s="73">
        <v>2008</v>
      </c>
      <c r="B79" s="73">
        <v>1</v>
      </c>
      <c r="C79" s="74">
        <v>3.1444000000000001</v>
      </c>
      <c r="D79" s="75">
        <v>1E-3</v>
      </c>
    </row>
    <row r="80" spans="1:4" ht="12.95" customHeight="1">
      <c r="A80" s="73">
        <v>2008</v>
      </c>
      <c r="B80" s="73">
        <v>2</v>
      </c>
      <c r="C80" s="74">
        <v>3.1583000000000001</v>
      </c>
      <c r="D80" s="75">
        <v>4.0000000000000001E-3</v>
      </c>
    </row>
    <row r="81" spans="1:4" ht="12.95" customHeight="1">
      <c r="A81" s="73">
        <v>2008</v>
      </c>
      <c r="B81" s="73">
        <v>3</v>
      </c>
      <c r="C81" s="74">
        <v>3.1558000000000002</v>
      </c>
      <c r="D81" s="75">
        <v>-1E-3</v>
      </c>
    </row>
    <row r="82" spans="1:4" ht="12.95" customHeight="1">
      <c r="A82" s="73">
        <v>2008</v>
      </c>
      <c r="B82" s="73">
        <v>4</v>
      </c>
      <c r="C82" s="74">
        <v>3.1665000000000001</v>
      </c>
      <c r="D82" s="75">
        <v>3.0000000000000001E-3</v>
      </c>
    </row>
    <row r="83" spans="1:4" ht="12.95" customHeight="1">
      <c r="A83" s="73">
        <v>2008</v>
      </c>
      <c r="B83" s="73">
        <v>5</v>
      </c>
      <c r="C83" s="74">
        <v>3.1511</v>
      </c>
      <c r="D83" s="75">
        <v>-5.0000000000000001E-3</v>
      </c>
    </row>
    <row r="84" spans="1:4" ht="12.95" customHeight="1">
      <c r="A84" s="73">
        <v>2008</v>
      </c>
      <c r="B84" s="73">
        <v>6</v>
      </c>
      <c r="C84" s="74">
        <v>3.0434000000000001</v>
      </c>
      <c r="D84" s="75">
        <v>-3.4000000000000002E-2</v>
      </c>
    </row>
    <row r="85" spans="1:4" ht="12.95" customHeight="1">
      <c r="A85" s="73">
        <v>2008</v>
      </c>
      <c r="B85" s="73">
        <v>7</v>
      </c>
      <c r="C85" s="74">
        <v>3.0223</v>
      </c>
      <c r="D85" s="75">
        <v>-7.0000000000000001E-3</v>
      </c>
    </row>
    <row r="86" spans="1:4" ht="12.95" customHeight="1">
      <c r="A86" s="73">
        <v>2008</v>
      </c>
      <c r="B86" s="73">
        <v>8</v>
      </c>
      <c r="C86" s="74">
        <v>3.0333000000000001</v>
      </c>
      <c r="D86" s="75">
        <v>4.0000000000000001E-3</v>
      </c>
    </row>
    <row r="87" spans="1:4" ht="12.95" customHeight="1">
      <c r="A87" s="73">
        <v>2008</v>
      </c>
      <c r="B87" s="73">
        <v>9</v>
      </c>
      <c r="C87" s="74">
        <v>3.0823999999999998</v>
      </c>
      <c r="D87" s="75">
        <v>1.6E-2</v>
      </c>
    </row>
    <row r="88" spans="1:4" ht="12.95" customHeight="1">
      <c r="A88" s="73">
        <v>2008</v>
      </c>
      <c r="B88" s="73">
        <v>10</v>
      </c>
      <c r="C88" s="74">
        <v>3.2385000000000002</v>
      </c>
      <c r="D88" s="75">
        <v>5.0999999999999997E-2</v>
      </c>
    </row>
    <row r="89" spans="1:4" ht="12.95" customHeight="1">
      <c r="A89" s="73">
        <v>2008</v>
      </c>
      <c r="B89" s="73">
        <v>11</v>
      </c>
      <c r="C89" s="74">
        <v>3.3292000000000002</v>
      </c>
      <c r="D89" s="75">
        <v>2.8000000000000001E-2</v>
      </c>
    </row>
    <row r="90" spans="1:4" ht="12.95" customHeight="1">
      <c r="A90" s="73">
        <v>2008</v>
      </c>
      <c r="B90" s="73">
        <v>12</v>
      </c>
      <c r="C90" s="74">
        <v>3.4226000000000001</v>
      </c>
      <c r="D90" s="75">
        <v>2.8000000000000001E-2</v>
      </c>
    </row>
    <row r="91" spans="1:4" ht="12.95" customHeight="1">
      <c r="A91" s="73">
        <v>2009</v>
      </c>
      <c r="B91" s="73">
        <v>1</v>
      </c>
      <c r="C91" s="74">
        <v>3.464</v>
      </c>
      <c r="D91" s="75">
        <v>1.2E-2</v>
      </c>
    </row>
    <row r="92" spans="1:4" ht="12.95" customHeight="1">
      <c r="A92" s="73">
        <v>2009</v>
      </c>
      <c r="B92" s="73">
        <v>2</v>
      </c>
      <c r="C92" s="74">
        <v>3.5114999999999998</v>
      </c>
      <c r="D92" s="75">
        <v>1.4E-2</v>
      </c>
    </row>
    <row r="93" spans="1:4" ht="12.95" customHeight="1">
      <c r="A93" s="73">
        <v>2009</v>
      </c>
      <c r="B93" s="73">
        <v>3</v>
      </c>
      <c r="C93" s="74">
        <v>3.6539999999999999</v>
      </c>
      <c r="D93" s="75">
        <v>4.1000000000000002E-2</v>
      </c>
    </row>
    <row r="94" spans="1:4" ht="12.95" customHeight="1">
      <c r="A94" s="73">
        <v>2009</v>
      </c>
      <c r="B94" s="73">
        <v>4</v>
      </c>
      <c r="C94" s="74">
        <v>3.6934</v>
      </c>
      <c r="D94" s="75">
        <v>1.0999999999999999E-2</v>
      </c>
    </row>
    <row r="95" spans="1:4" ht="12.95" customHeight="1">
      <c r="A95" s="73">
        <v>2009</v>
      </c>
      <c r="B95" s="73">
        <v>5</v>
      </c>
      <c r="C95" s="74">
        <v>3.7244999999999999</v>
      </c>
      <c r="D95" s="75">
        <v>8.0000000000000002E-3</v>
      </c>
    </row>
    <row r="96" spans="1:4" ht="12.95" customHeight="1">
      <c r="A96" s="73">
        <v>2009</v>
      </c>
      <c r="B96" s="73">
        <v>6</v>
      </c>
      <c r="C96" s="74">
        <v>3.7681</v>
      </c>
      <c r="D96" s="75">
        <v>1.2E-2</v>
      </c>
    </row>
    <row r="97" spans="1:4" ht="12.95" customHeight="1">
      <c r="A97" s="73">
        <v>2009</v>
      </c>
      <c r="B97" s="73">
        <v>7</v>
      </c>
      <c r="C97" s="74">
        <v>3.81</v>
      </c>
      <c r="D97" s="75">
        <v>1.0999999999999999E-2</v>
      </c>
    </row>
    <row r="98" spans="1:4" ht="12.95" customHeight="1">
      <c r="A98" s="73">
        <v>2009</v>
      </c>
      <c r="B98" s="73">
        <v>8</v>
      </c>
      <c r="C98" s="74">
        <v>3.84</v>
      </c>
      <c r="D98" s="75">
        <v>8.0000000000000002E-3</v>
      </c>
    </row>
    <row r="99" spans="1:4" ht="12.95" customHeight="1">
      <c r="A99" s="73">
        <v>2009</v>
      </c>
      <c r="B99" s="73">
        <v>9</v>
      </c>
      <c r="C99" s="74">
        <v>3.84</v>
      </c>
      <c r="D99" s="75">
        <v>0</v>
      </c>
    </row>
    <row r="100" spans="1:4" ht="12.95" customHeight="1">
      <c r="A100" s="73">
        <v>2009</v>
      </c>
      <c r="B100" s="73">
        <v>10</v>
      </c>
      <c r="C100" s="74">
        <v>3.83</v>
      </c>
      <c r="D100" s="75">
        <v>-3.0000000000000001E-3</v>
      </c>
    </row>
    <row r="101" spans="1:4" ht="12.95" customHeight="1">
      <c r="A101" s="73">
        <v>2009</v>
      </c>
      <c r="B101" s="73">
        <v>11</v>
      </c>
      <c r="C101" s="74">
        <v>3.81</v>
      </c>
      <c r="D101" s="75">
        <v>-5.0000000000000001E-3</v>
      </c>
    </row>
    <row r="102" spans="1:4" ht="12.95" customHeight="1">
      <c r="A102" s="73">
        <v>2009</v>
      </c>
      <c r="B102" s="73">
        <v>12</v>
      </c>
      <c r="C102" s="74">
        <v>3.81</v>
      </c>
      <c r="D102" s="75">
        <v>0</v>
      </c>
    </row>
    <row r="103" spans="1:4" ht="12.95" customHeight="1">
      <c r="A103" s="73">
        <v>2010</v>
      </c>
      <c r="B103" s="73">
        <v>1</v>
      </c>
      <c r="C103" s="74">
        <v>3.8</v>
      </c>
      <c r="D103" s="75">
        <v>-3.0000000000000001E-3</v>
      </c>
    </row>
    <row r="104" spans="1:4" ht="12.95" customHeight="1">
      <c r="A104" s="73">
        <v>2010</v>
      </c>
      <c r="B104" s="73">
        <v>2</v>
      </c>
      <c r="C104" s="74">
        <v>3.85</v>
      </c>
      <c r="D104" s="75">
        <v>1.2999999999999999E-2</v>
      </c>
    </row>
    <row r="105" spans="1:4" ht="12.95" customHeight="1">
      <c r="A105" s="73">
        <v>2010</v>
      </c>
      <c r="B105" s="73">
        <v>3</v>
      </c>
      <c r="C105" s="74">
        <v>3.86</v>
      </c>
      <c r="D105" s="75">
        <v>3.0000000000000001E-3</v>
      </c>
    </row>
    <row r="106" spans="1:4" ht="12.95" customHeight="1">
      <c r="A106" s="73">
        <v>2010</v>
      </c>
      <c r="B106" s="73">
        <v>4</v>
      </c>
      <c r="C106" s="74">
        <v>3.88</v>
      </c>
      <c r="D106" s="75">
        <v>5.0000000000000001E-3</v>
      </c>
    </row>
    <row r="107" spans="1:4" ht="12.95" customHeight="1">
      <c r="A107" s="73">
        <v>2010</v>
      </c>
      <c r="B107" s="73">
        <v>5</v>
      </c>
      <c r="C107" s="74">
        <v>3.9</v>
      </c>
      <c r="D107" s="75">
        <v>5.0000000000000001E-3</v>
      </c>
    </row>
    <row r="108" spans="1:4" ht="12.95" customHeight="1">
      <c r="A108" s="73">
        <v>2010</v>
      </c>
      <c r="B108" s="73">
        <v>6</v>
      </c>
      <c r="C108" s="74">
        <v>3.93</v>
      </c>
      <c r="D108" s="75">
        <v>8.0000000000000002E-3</v>
      </c>
    </row>
    <row r="109" spans="1:4" ht="12.95" customHeight="1">
      <c r="A109" s="73">
        <v>2010</v>
      </c>
      <c r="B109" s="73">
        <v>7</v>
      </c>
      <c r="C109" s="74">
        <v>3.93</v>
      </c>
      <c r="D109" s="75">
        <v>0</v>
      </c>
    </row>
    <row r="110" spans="1:4" ht="12.95" customHeight="1">
      <c r="A110" s="73">
        <v>2010</v>
      </c>
      <c r="B110" s="73">
        <v>8</v>
      </c>
      <c r="C110" s="74">
        <v>3.94</v>
      </c>
      <c r="D110" s="75">
        <v>3.0000000000000001E-3</v>
      </c>
    </row>
    <row r="111" spans="1:4" ht="12.95" customHeight="1">
      <c r="A111" s="73">
        <v>2010</v>
      </c>
      <c r="B111" s="73">
        <v>9</v>
      </c>
      <c r="C111" s="74">
        <v>3.95</v>
      </c>
      <c r="D111" s="75">
        <v>3.0000000000000001E-3</v>
      </c>
    </row>
    <row r="112" spans="1:4" ht="12.95" customHeight="1">
      <c r="A112" s="73">
        <v>2010</v>
      </c>
      <c r="B112" s="73">
        <v>10</v>
      </c>
      <c r="C112" s="74">
        <v>3.96</v>
      </c>
      <c r="D112" s="75">
        <v>3.0000000000000001E-3</v>
      </c>
    </row>
    <row r="113" spans="1:7" ht="12.95" customHeight="1">
      <c r="A113" s="73">
        <v>2010</v>
      </c>
      <c r="B113" s="73">
        <v>11</v>
      </c>
      <c r="C113" s="74">
        <v>3.97</v>
      </c>
      <c r="D113" s="75">
        <v>3.0000000000000001E-3</v>
      </c>
    </row>
    <row r="114" spans="1:7" ht="12.95" customHeight="1">
      <c r="A114" s="73">
        <v>2010</v>
      </c>
      <c r="B114" s="73">
        <v>12</v>
      </c>
      <c r="C114" s="74">
        <v>3.98</v>
      </c>
      <c r="D114" s="75">
        <v>3.0000000000000001E-3</v>
      </c>
    </row>
    <row r="115" spans="1:7" ht="12.95" customHeight="1">
      <c r="A115" s="73">
        <v>2011</v>
      </c>
      <c r="B115" s="73">
        <v>1</v>
      </c>
      <c r="C115" s="74">
        <v>3.9813000000000001</v>
      </c>
      <c r="D115" s="75">
        <v>0</v>
      </c>
    </row>
    <row r="116" spans="1:7" ht="12.95" customHeight="1">
      <c r="A116" s="73">
        <v>2011</v>
      </c>
      <c r="B116" s="73">
        <v>2</v>
      </c>
      <c r="C116" s="74">
        <v>4.0220000000000002</v>
      </c>
      <c r="D116" s="75">
        <v>0.01</v>
      </c>
    </row>
    <row r="117" spans="1:7" ht="12.95" customHeight="1">
      <c r="A117" s="73">
        <v>2011</v>
      </c>
      <c r="B117" s="73">
        <v>3</v>
      </c>
      <c r="C117" s="74">
        <v>4.0372000000000003</v>
      </c>
      <c r="D117" s="75">
        <v>3.7792143212331819E-3</v>
      </c>
    </row>
    <row r="118" spans="1:7" ht="12.95" customHeight="1">
      <c r="A118" s="73">
        <v>2011</v>
      </c>
      <c r="B118" s="73">
        <v>4</v>
      </c>
      <c r="C118" s="74">
        <v>4.0655000000000001</v>
      </c>
      <c r="D118" s="75">
        <v>7.0098087783612151E-3</v>
      </c>
      <c r="G118" s="287"/>
    </row>
    <row r="119" spans="1:7" ht="12.95" customHeight="1">
      <c r="A119" s="73">
        <v>2011</v>
      </c>
      <c r="B119" s="73">
        <v>5</v>
      </c>
      <c r="C119" s="74">
        <v>4.0838999999999999</v>
      </c>
      <c r="D119" s="75">
        <v>4.5258885745909083E-3</v>
      </c>
    </row>
    <row r="120" spans="1:7" ht="12.95" customHeight="1">
      <c r="A120" s="73">
        <v>2011</v>
      </c>
      <c r="B120" s="73">
        <v>6</v>
      </c>
      <c r="C120" s="74">
        <v>4.0960000000000001</v>
      </c>
      <c r="D120" s="75">
        <v>2.9628541345283477E-3</v>
      </c>
      <c r="G120" s="287"/>
    </row>
    <row r="121" spans="1:7" ht="12.95" customHeight="1">
      <c r="A121" s="73">
        <v>2011</v>
      </c>
      <c r="B121" s="73">
        <v>7</v>
      </c>
      <c r="C121" s="74">
        <v>4.1276000000000002</v>
      </c>
      <c r="D121" s="75">
        <v>7.7148437500000888E-3</v>
      </c>
      <c r="G121" s="287"/>
    </row>
    <row r="122" spans="1:7" ht="12.95" customHeight="1">
      <c r="A122" s="73">
        <v>2011</v>
      </c>
      <c r="B122" s="73">
        <v>8</v>
      </c>
      <c r="C122" s="74">
        <v>4.1680000000000001</v>
      </c>
      <c r="D122" s="75">
        <v>9.7877701327648836E-3</v>
      </c>
      <c r="G122" s="287"/>
    </row>
    <row r="123" spans="1:7" ht="12.95" customHeight="1">
      <c r="A123" s="73">
        <v>2011</v>
      </c>
      <c r="B123" s="73">
        <v>9</v>
      </c>
      <c r="C123" s="74">
        <v>4.2042000000000002</v>
      </c>
      <c r="D123" s="75">
        <v>8.6852207293666162E-3</v>
      </c>
      <c r="G123" s="287"/>
    </row>
    <row r="124" spans="1:7" ht="12.95" customHeight="1">
      <c r="A124" s="73">
        <v>2011</v>
      </c>
      <c r="B124" s="73">
        <v>10</v>
      </c>
      <c r="C124" s="74">
        <v>4.2221249999999992</v>
      </c>
      <c r="D124" s="75">
        <v>4.2635935493076094E-3</v>
      </c>
    </row>
    <row r="125" spans="1:7" ht="12.95" customHeight="1">
      <c r="A125" s="73">
        <v>2011</v>
      </c>
      <c r="B125" s="73">
        <v>11</v>
      </c>
      <c r="C125" s="74">
        <v>4.2601142857142849</v>
      </c>
      <c r="D125" s="75">
        <v>8.9976695891964553E-3</v>
      </c>
      <c r="G125" s="287"/>
    </row>
    <row r="126" spans="1:7" ht="12.95" customHeight="1">
      <c r="A126" s="73">
        <v>2011</v>
      </c>
      <c r="B126" s="73">
        <v>12</v>
      </c>
      <c r="C126" s="74">
        <v>4.2887894736842105</v>
      </c>
      <c r="D126" s="75">
        <v>6.7310842026195861E-3</v>
      </c>
    </row>
    <row r="127" spans="1:7" ht="12.95" customHeight="1">
      <c r="A127" s="73">
        <v>2012</v>
      </c>
      <c r="B127" s="73">
        <v>1</v>
      </c>
      <c r="C127" s="74">
        <v>4.3206238095238101</v>
      </c>
      <c r="D127" s="75">
        <v>7.4226855934369507E-3</v>
      </c>
      <c r="G127" s="287"/>
    </row>
    <row r="128" spans="1:7" ht="12.95" customHeight="1">
      <c r="A128" s="73">
        <v>2012</v>
      </c>
      <c r="B128" s="73">
        <v>2</v>
      </c>
      <c r="C128" s="74">
        <v>4.3462944444444442</v>
      </c>
      <c r="D128" s="75">
        <v>5.9414186590485141E-3</v>
      </c>
      <c r="G128" s="287"/>
    </row>
    <row r="129" spans="1:7" ht="12.95" customHeight="1">
      <c r="A129" s="73">
        <v>2012</v>
      </c>
      <c r="B129" s="73">
        <v>3</v>
      </c>
      <c r="C129" s="74">
        <v>4.3563136363636357</v>
      </c>
      <c r="D129" s="75">
        <v>2.3052262213845154E-3</v>
      </c>
    </row>
    <row r="130" spans="1:7" ht="12.95" customHeight="1">
      <c r="A130" s="73">
        <v>2012</v>
      </c>
      <c r="B130" s="73">
        <v>4</v>
      </c>
      <c r="C130" s="74">
        <v>4.3978000000000002</v>
      </c>
      <c r="D130" s="75">
        <v>9.5232729090173329E-3</v>
      </c>
      <c r="G130" s="288"/>
    </row>
    <row r="131" spans="1:7" ht="12.95" customHeight="1">
      <c r="A131" s="73">
        <v>2012</v>
      </c>
      <c r="B131" s="73">
        <v>5</v>
      </c>
      <c r="C131" s="74">
        <v>4.4503761904761907</v>
      </c>
      <c r="D131" s="75">
        <v>1.1955111755011627E-2</v>
      </c>
      <c r="G131" s="287"/>
    </row>
    <row r="132" spans="1:7" ht="12.95" customHeight="1">
      <c r="A132" s="73">
        <v>2012</v>
      </c>
      <c r="B132" s="73">
        <v>6</v>
      </c>
      <c r="C132" s="74">
        <v>4.4977549999999997</v>
      </c>
      <c r="D132" s="75">
        <v>1.0646023503630975E-2</v>
      </c>
    </row>
    <row r="133" spans="1:7" ht="12.95" customHeight="1">
      <c r="A133" s="73">
        <v>2012</v>
      </c>
      <c r="B133" s="73">
        <v>7</v>
      </c>
      <c r="C133" s="74">
        <v>4.5528095238095245</v>
      </c>
      <c r="D133" s="75">
        <v>1.224044524646728E-2</v>
      </c>
      <c r="G133" s="288"/>
    </row>
    <row r="134" spans="1:7" ht="12.95" customHeight="1">
      <c r="A134" s="73">
        <v>2012</v>
      </c>
      <c r="B134" s="73">
        <v>8</v>
      </c>
      <c r="C134" s="74">
        <v>4.6098272727272729</v>
      </c>
      <c r="D134" s="75">
        <v>1.2523640319140661E-2</v>
      </c>
    </row>
    <row r="135" spans="1:7" ht="12.95" customHeight="1">
      <c r="A135" s="73">
        <v>2012</v>
      </c>
      <c r="B135" s="73">
        <v>9</v>
      </c>
      <c r="C135" s="74">
        <v>4.6698947368421049</v>
      </c>
      <c r="D135" s="75">
        <v>1.3030306898959898E-2</v>
      </c>
      <c r="G135" s="288"/>
    </row>
    <row r="136" spans="1:7" ht="12.95" customHeight="1">
      <c r="A136" s="73">
        <v>2012</v>
      </c>
      <c r="B136" s="73">
        <v>10</v>
      </c>
      <c r="C136" s="74">
        <v>4.7298500000000008</v>
      </c>
      <c r="D136" s="75">
        <v>1.2838675502660157E-2</v>
      </c>
    </row>
    <row r="137" spans="1:7" ht="12.95" customHeight="1">
      <c r="A137" s="73">
        <v>2012</v>
      </c>
      <c r="B137" s="73">
        <v>11</v>
      </c>
      <c r="C137" s="74">
        <v>4.7973899999999992</v>
      </c>
      <c r="D137" s="75">
        <v>1.4279522606424733E-2</v>
      </c>
      <c r="G137" s="288"/>
    </row>
    <row r="138" spans="1:7" ht="12.95" customHeight="1">
      <c r="A138" s="73">
        <v>2012</v>
      </c>
      <c r="B138" s="73">
        <v>12</v>
      </c>
      <c r="C138" s="74">
        <v>4.88</v>
      </c>
      <c r="D138" s="75">
        <v>1.7219779921999301E-2</v>
      </c>
    </row>
    <row r="139" spans="1:7" ht="12.95" customHeight="1">
      <c r="A139" s="73">
        <v>2013</v>
      </c>
      <c r="B139" s="73">
        <v>1</v>
      </c>
      <c r="C139" s="74">
        <v>4.9486095238095249</v>
      </c>
      <c r="D139" s="75">
        <v>1.4059328649492775E-2</v>
      </c>
      <c r="G139" s="288"/>
    </row>
    <row r="140" spans="1:7" ht="12.95" customHeight="1">
      <c r="A140" s="73">
        <v>2013</v>
      </c>
      <c r="B140" s="73">
        <v>2</v>
      </c>
      <c r="C140" s="74">
        <v>5.0110823529411759</v>
      </c>
      <c r="D140" s="75">
        <v>1.2624319787421401E-2</v>
      </c>
    </row>
    <row r="141" spans="1:7" ht="12.95" customHeight="1">
      <c r="A141" s="73">
        <v>2013</v>
      </c>
      <c r="B141" s="73">
        <v>3</v>
      </c>
      <c r="C141" s="74">
        <v>5.0839631578947362</v>
      </c>
      <c r="D141" s="75">
        <v>1.4543924809135023E-2</v>
      </c>
      <c r="G141" s="288"/>
    </row>
    <row r="142" spans="1:7" ht="12.95" customHeight="1">
      <c r="A142" s="73">
        <v>2013</v>
      </c>
      <c r="B142" s="73">
        <v>4</v>
      </c>
      <c r="C142" s="74">
        <v>5.1555</v>
      </c>
      <c r="D142" s="75">
        <v>1.4071077992407588E-2</v>
      </c>
      <c r="G142" s="288"/>
    </row>
    <row r="143" spans="1:7" ht="12.95" customHeight="1">
      <c r="A143" s="73">
        <v>2013</v>
      </c>
      <c r="B143" s="73">
        <v>5</v>
      </c>
      <c r="C143" s="74">
        <v>5.2398999999999996</v>
      </c>
      <c r="D143" s="75">
        <v>1.6370866065366974E-2</v>
      </c>
      <c r="G143" s="288"/>
    </row>
    <row r="144" spans="1:7" ht="12.95" customHeight="1">
      <c r="A144" s="73">
        <v>2013</v>
      </c>
      <c r="B144" s="73">
        <v>6</v>
      </c>
      <c r="C144" s="74">
        <v>5.3292000000000002</v>
      </c>
      <c r="D144" s="75">
        <v>1.7042309967747693E-2</v>
      </c>
      <c r="G144" s="288"/>
    </row>
    <row r="145" spans="1:7" ht="12.95" customHeight="1">
      <c r="A145" s="73">
        <v>2013</v>
      </c>
      <c r="B145" s="73">
        <v>7</v>
      </c>
      <c r="C145" s="74">
        <v>5.4408772727272741</v>
      </c>
      <c r="D145" s="75">
        <v>2.0955729326592065E-2</v>
      </c>
      <c r="G145" s="288"/>
    </row>
    <row r="146" spans="1:7" ht="12.75" customHeight="1">
      <c r="A146" s="73">
        <v>2013</v>
      </c>
      <c r="B146" s="73">
        <v>8</v>
      </c>
      <c r="C146" s="74">
        <v>5.5813666666666677</v>
      </c>
      <c r="D146" s="75">
        <v>2.5821092242533261E-2</v>
      </c>
      <c r="G146" s="288"/>
    </row>
    <row r="147" spans="1:7" ht="12.75" customHeight="1">
      <c r="A147" s="73">
        <v>2013</v>
      </c>
      <c r="B147" s="73">
        <v>9</v>
      </c>
      <c r="C147" s="74">
        <v>5.7371238095238093</v>
      </c>
      <c r="D147" s="75">
        <v>2.7906631504316382E-2</v>
      </c>
      <c r="G147" s="288"/>
    </row>
    <row r="148" spans="1:7" ht="15">
      <c r="A148" s="73">
        <v>2013</v>
      </c>
      <c r="B148" s="73">
        <v>10</v>
      </c>
      <c r="C148" s="74">
        <v>5.8482000000000003</v>
      </c>
      <c r="D148" s="75">
        <v>1.9360954053632362E-2</v>
      </c>
      <c r="G148" s="288"/>
    </row>
    <row r="149" spans="1:7" ht="15">
      <c r="A149" s="73">
        <v>2013</v>
      </c>
      <c r="B149" s="73">
        <v>11</v>
      </c>
      <c r="C149" s="74">
        <v>6.0149368421052625</v>
      </c>
      <c r="D149" s="75">
        <v>2.8510796844372965E-2</v>
      </c>
      <c r="G149" s="288"/>
    </row>
    <row r="150" spans="1:7" ht="15">
      <c r="A150" s="73">
        <v>2013</v>
      </c>
      <c r="B150" s="73">
        <v>12</v>
      </c>
      <c r="C150" s="74">
        <v>6.3191789473684201</v>
      </c>
      <c r="D150" s="75">
        <v>5.0581097233378669E-2</v>
      </c>
      <c r="G150" s="288"/>
    </row>
    <row r="151" spans="1:7" ht="15">
      <c r="A151" s="73">
        <v>2014</v>
      </c>
      <c r="B151" s="73">
        <v>1</v>
      </c>
      <c r="C151" s="74">
        <v>7.0967000000000002</v>
      </c>
      <c r="D151" s="75">
        <f>+(C151/C150)-1</f>
        <v>0.12304146774564328</v>
      </c>
      <c r="G151" s="288"/>
    </row>
    <row r="152" spans="1:7" ht="15">
      <c r="A152" s="73">
        <v>2014</v>
      </c>
      <c r="B152" s="73">
        <v>2</v>
      </c>
      <c r="C152" s="74">
        <v>7.8564999999999996</v>
      </c>
      <c r="D152" s="75">
        <f>+(C152/C151)-1</f>
        <v>0.10706384657657786</v>
      </c>
      <c r="G152" s="288"/>
    </row>
    <row r="153" spans="1:7" ht="15">
      <c r="A153" s="73">
        <v>2014</v>
      </c>
      <c r="B153" s="73">
        <v>3</v>
      </c>
      <c r="C153" s="74">
        <v>7.9313000000000011</v>
      </c>
      <c r="D153" s="75">
        <v>9.5207789728253278E-3</v>
      </c>
      <c r="G153" s="288"/>
    </row>
    <row r="154" spans="1:7" ht="15">
      <c r="A154" s="73">
        <v>2014</v>
      </c>
      <c r="B154" s="73">
        <v>4</v>
      </c>
      <c r="C154" s="74">
        <v>8.0012526315789447</v>
      </c>
      <c r="D154" s="75">
        <v>8.8198191442694363E-3</v>
      </c>
      <c r="G154" s="288"/>
    </row>
    <row r="155" spans="1:7" ht="15">
      <c r="A155" s="73">
        <v>2014</v>
      </c>
      <c r="B155" s="73">
        <v>5</v>
      </c>
      <c r="C155" s="74">
        <v>8.0426649999999977</v>
      </c>
      <c r="D155" s="75">
        <v>5.1757356413930644E-3</v>
      </c>
      <c r="G155" s="288"/>
    </row>
    <row r="156" spans="1:7" ht="15">
      <c r="A156" s="73">
        <v>2014</v>
      </c>
      <c r="B156" s="73">
        <v>6</v>
      </c>
      <c r="C156" s="74">
        <v>8.1255000000000006</v>
      </c>
      <c r="D156" s="75">
        <v>1.0299446762982445E-2</v>
      </c>
      <c r="G156" s="288"/>
    </row>
    <row r="157" spans="1:7" ht="15">
      <c r="A157" s="73">
        <v>2014</v>
      </c>
      <c r="B157" s="73">
        <v>7</v>
      </c>
      <c r="C157" s="74">
        <v>8.1606000000000005</v>
      </c>
      <c r="D157" s="75">
        <v>4.3197341702048142E-3</v>
      </c>
      <c r="G157" s="288"/>
    </row>
    <row r="158" spans="1:7">
      <c r="A158" s="73">
        <v>2014</v>
      </c>
      <c r="B158" s="73">
        <v>8</v>
      </c>
      <c r="C158" s="74">
        <v>8.3163999999999998</v>
      </c>
      <c r="D158" s="75">
        <v>1.9091733450971704E-2</v>
      </c>
    </row>
    <row r="159" spans="1:7">
      <c r="A159" s="73">
        <v>2014</v>
      </c>
      <c r="B159" s="73">
        <v>9</v>
      </c>
      <c r="C159" s="74">
        <v>8.4192772727272729</v>
      </c>
      <c r="D159" s="75">
        <v>1.2370409399171889E-2</v>
      </c>
    </row>
    <row r="160" spans="1:7">
      <c r="A160" s="73">
        <v>2014</v>
      </c>
      <c r="B160" s="73">
        <v>10</v>
      </c>
      <c r="C160" s="74">
        <v>8.4803136363636362</v>
      </c>
      <c r="D160" s="75">
        <v>7.2495965697767506E-3</v>
      </c>
    </row>
    <row r="161" spans="1:7" ht="15" customHeight="1">
      <c r="A161" s="73">
        <v>2014</v>
      </c>
      <c r="B161" s="73">
        <v>11</v>
      </c>
      <c r="C161" s="74">
        <v>8.5140222222222217</v>
      </c>
      <c r="D161" s="75">
        <v>3.9749220729341506E-3</v>
      </c>
      <c r="G161" s="288"/>
    </row>
    <row r="162" spans="1:7" ht="15">
      <c r="A162" s="73">
        <v>2014</v>
      </c>
      <c r="B162" s="73">
        <v>12</v>
      </c>
      <c r="C162" s="74">
        <v>8.5495052631578936</v>
      </c>
      <c r="D162" s="75">
        <v>4.1676002257851064E-3</v>
      </c>
      <c r="G162" s="288"/>
    </row>
    <row r="163" spans="1:7">
      <c r="A163" s="73">
        <v>2015</v>
      </c>
      <c r="B163" s="73">
        <v>1</v>
      </c>
      <c r="C163" s="74">
        <v>8.6023809523809547</v>
      </c>
      <c r="D163" s="75">
        <v>6.1846490054713321E-3</v>
      </c>
    </row>
    <row r="164" spans="1:7">
      <c r="A164" s="73">
        <v>2015</v>
      </c>
      <c r="B164" s="73">
        <v>2</v>
      </c>
      <c r="C164" s="74">
        <v>8.6858555555555554</v>
      </c>
      <c r="D164" s="75">
        <v>9.7036626995108399E-3</v>
      </c>
    </row>
    <row r="165" spans="1:7">
      <c r="A165" s="73">
        <v>2015</v>
      </c>
      <c r="B165" s="73">
        <v>3</v>
      </c>
      <c r="C165" s="74">
        <v>8.7789699999999993</v>
      </c>
      <c r="D165" s="75">
        <v>1.0720238651089176E-2</v>
      </c>
      <c r="E165" s="354" t="s">
        <v>589</v>
      </c>
    </row>
    <row r="166" spans="1:7">
      <c r="A166" s="73">
        <v>2015</v>
      </c>
      <c r="B166" s="73">
        <v>4</v>
      </c>
      <c r="C166" s="74">
        <v>8.8657399999999988</v>
      </c>
      <c r="D166" s="75">
        <v>9.8838474217362027E-3</v>
      </c>
    </row>
    <row r="167" spans="1:7">
      <c r="A167" s="73">
        <v>2015</v>
      </c>
      <c r="B167" s="73">
        <v>5</v>
      </c>
      <c r="C167" s="74">
        <v>8.9486894736842117</v>
      </c>
      <c r="D167" s="75">
        <v>9.3561816254721375E-3</v>
      </c>
    </row>
    <row r="168" spans="1:7">
      <c r="A168" s="73">
        <v>2015</v>
      </c>
      <c r="B168" s="73">
        <v>6</v>
      </c>
      <c r="C168" s="74">
        <v>9.0416409090909085</v>
      </c>
      <c r="D168" s="75">
        <v>1.0387156206508541E-2</v>
      </c>
    </row>
    <row r="169" spans="1:7">
      <c r="A169" s="73">
        <v>2015</v>
      </c>
      <c r="B169" s="73">
        <v>7</v>
      </c>
      <c r="C169" s="74">
        <v>9.142495454545454</v>
      </c>
      <c r="D169" s="75">
        <v>1.1154451550176248E-2</v>
      </c>
    </row>
    <row r="170" spans="1:7">
      <c r="A170" s="73">
        <v>2015</v>
      </c>
      <c r="B170" s="73">
        <v>8</v>
      </c>
      <c r="C170" s="74">
        <v>9.2432649999999974</v>
      </c>
      <c r="D170" s="75">
        <v>1.1022105064809606E-2</v>
      </c>
    </row>
    <row r="171" spans="1:7">
      <c r="A171" s="73">
        <v>2015</v>
      </c>
      <c r="B171" s="73">
        <v>9</v>
      </c>
      <c r="C171" s="74">
        <v>9.3652363636363631</v>
      </c>
      <c r="D171" s="75">
        <v>1.3195701263175597E-2</v>
      </c>
    </row>
    <row r="172" spans="1:7">
      <c r="A172" s="73">
        <v>2015</v>
      </c>
      <c r="B172" s="73">
        <v>10</v>
      </c>
      <c r="C172" s="74">
        <v>9.4895999999999994</v>
      </c>
      <c r="D172" s="75">
        <v>1.3279284316466189E-2</v>
      </c>
    </row>
    <row r="173" spans="1:7">
      <c r="A173" s="73">
        <v>2015</v>
      </c>
      <c r="B173" s="73">
        <v>11</v>
      </c>
      <c r="C173" s="74">
        <v>9.6272000000000002</v>
      </c>
      <c r="D173" s="75">
        <v>1.4500084302815797E-2</v>
      </c>
    </row>
    <row r="174" spans="1:7">
      <c r="A174" s="73">
        <v>2015</v>
      </c>
      <c r="B174" s="73">
        <v>12</v>
      </c>
      <c r="C174" s="74">
        <v>11.518800000000001</v>
      </c>
      <c r="D174" s="75">
        <v>0.19648495928203435</v>
      </c>
    </row>
    <row r="175" spans="1:7">
      <c r="A175" s="73">
        <v>2016</v>
      </c>
      <c r="B175" s="73">
        <v>1</v>
      </c>
      <c r="C175" s="74">
        <v>13.3195</v>
      </c>
      <c r="D175" s="75">
        <v>0.1563270479563843</v>
      </c>
    </row>
    <row r="176" spans="1:7">
      <c r="A176" s="73">
        <v>2016</v>
      </c>
      <c r="B176" s="73">
        <v>2</v>
      </c>
      <c r="C176" s="74">
        <v>14.81455789473684</v>
      </c>
      <c r="D176" s="75">
        <v>0.11224579711977478</v>
      </c>
    </row>
    <row r="177" spans="1:4">
      <c r="A177" s="73">
        <v>2016</v>
      </c>
      <c r="B177" s="73">
        <v>3</v>
      </c>
      <c r="C177" s="74">
        <v>14.961490476190477</v>
      </c>
      <c r="D177" s="75">
        <v>9.9181212492231996E-3</v>
      </c>
    </row>
    <row r="178" spans="1:4">
      <c r="A178" s="73">
        <v>2016</v>
      </c>
      <c r="B178" s="73">
        <v>4</v>
      </c>
      <c r="C178" s="74">
        <v>14.409538095238098</v>
      </c>
      <c r="D178" s="75">
        <v>-3.6891537098576399E-2</v>
      </c>
    </row>
    <row r="179" spans="1:4">
      <c r="A179" s="73">
        <v>2016</v>
      </c>
      <c r="B179" s="73">
        <v>5</v>
      </c>
      <c r="C179" s="74">
        <v>14.137700000000001</v>
      </c>
      <c r="D179" s="75">
        <v>-1.8865149836269302E-2</v>
      </c>
    </row>
    <row r="180" spans="1:4">
      <c r="A180" s="73">
        <v>2016</v>
      </c>
      <c r="B180" s="73">
        <v>6</v>
      </c>
      <c r="C180" s="74">
        <v>14.14</v>
      </c>
      <c r="D180" s="75">
        <v>1.6268558534981992E-4</v>
      </c>
    </row>
    <row r="181" spans="1:4">
      <c r="A181" s="73">
        <v>2016</v>
      </c>
      <c r="B181" s="73">
        <v>7</v>
      </c>
      <c r="C181" s="74">
        <v>14.909000000000001</v>
      </c>
      <c r="D181" s="75">
        <v>5.438472418670437E-2</v>
      </c>
    </row>
    <row r="182" spans="1:4">
      <c r="A182" s="73">
        <v>2016</v>
      </c>
      <c r="B182" s="73">
        <v>8</v>
      </c>
      <c r="C182" s="74">
        <v>14.849809090909089</v>
      </c>
      <c r="D182" s="75">
        <v>-3.9701461594280341E-3</v>
      </c>
    </row>
    <row r="183" spans="1:4">
      <c r="A183" s="73">
        <v>2016</v>
      </c>
      <c r="B183" s="73">
        <v>9</v>
      </c>
      <c r="C183" s="74">
        <v>15.100736363636367</v>
      </c>
      <c r="D183" s="75">
        <v>1.68976766765907E-2</v>
      </c>
    </row>
    <row r="184" spans="1:4">
      <c r="A184" s="73">
        <v>2016</v>
      </c>
      <c r="B184" s="73">
        <v>10</v>
      </c>
      <c r="C184" s="74">
        <v>15.180999999999999</v>
      </c>
      <c r="D184" s="75">
        <v>5.3152134062093292E-3</v>
      </c>
    </row>
    <row r="185" spans="1:4">
      <c r="A185" s="73">
        <v>2016</v>
      </c>
      <c r="B185" s="73">
        <v>11</v>
      </c>
      <c r="C185" s="74">
        <v>15.33990476190476</v>
      </c>
      <c r="D185" s="75">
        <v>1.0467344832669756E-2</v>
      </c>
    </row>
    <row r="186" spans="1:4">
      <c r="A186" s="73">
        <v>2016</v>
      </c>
      <c r="B186" s="73">
        <v>12</v>
      </c>
      <c r="C186" s="74">
        <v>15.829599999999999</v>
      </c>
      <c r="D186" s="75">
        <v>3.1922964692150613E-2</v>
      </c>
    </row>
    <row r="187" spans="1:4">
      <c r="A187" s="73">
        <v>2017</v>
      </c>
      <c r="B187" s="73">
        <v>1</v>
      </c>
      <c r="C187" s="74">
        <v>15.906499999999996</v>
      </c>
      <c r="D187" s="75">
        <v>4.8579875675947015E-3</v>
      </c>
    </row>
    <row r="188" spans="1:4">
      <c r="A188" s="73">
        <v>2017</v>
      </c>
      <c r="B188" s="73">
        <v>2</v>
      </c>
      <c r="C188" s="74">
        <v>15.5983</v>
      </c>
      <c r="D188" s="75">
        <v>-1.9375726904095503E-2</v>
      </c>
    </row>
    <row r="189" spans="1:4">
      <c r="A189" s="73">
        <v>2017</v>
      </c>
      <c r="B189" s="73">
        <v>3</v>
      </c>
      <c r="C189" s="74">
        <v>15.5237</v>
      </c>
      <c r="D189" s="75">
        <v>-4.7825724598193897E-3</v>
      </c>
    </row>
    <row r="190" spans="1:4">
      <c r="A190" s="73">
        <v>2017</v>
      </c>
      <c r="B190" s="73">
        <v>4</v>
      </c>
      <c r="C190" s="74">
        <v>15.36</v>
      </c>
      <c r="D190" s="75">
        <v>-1.0545166422953334E-2</v>
      </c>
    </row>
    <row r="191" spans="1:4">
      <c r="A191" s="73">
        <v>2017</v>
      </c>
      <c r="B191" s="73">
        <v>5</v>
      </c>
      <c r="C191" s="74">
        <v>15.6981</v>
      </c>
      <c r="D191" s="75">
        <v>2.2011718749999964E-2</v>
      </c>
    </row>
    <row r="192" spans="1:4">
      <c r="A192" s="73">
        <v>2017</v>
      </c>
      <c r="B192" s="73">
        <v>6</v>
      </c>
      <c r="C192" s="74">
        <v>16.116599999999998</v>
      </c>
      <c r="D192" s="75">
        <v>2.6659277237372603E-2</v>
      </c>
    </row>
    <row r="193" spans="1:4">
      <c r="A193" s="73">
        <v>2017</v>
      </c>
      <c r="B193" s="73">
        <v>7</v>
      </c>
      <c r="C193" s="74">
        <v>17.169</v>
      </c>
      <c r="D193" s="75">
        <v>6.5299132571386087E-2</v>
      </c>
    </row>
    <row r="194" spans="1:4">
      <c r="A194" s="73">
        <v>2017</v>
      </c>
      <c r="B194" s="73">
        <v>8</v>
      </c>
      <c r="C194" s="74">
        <v>17.41653181818182</v>
      </c>
      <c r="D194" s="75">
        <v>1.4417369572008898E-2</v>
      </c>
    </row>
    <row r="195" spans="1:4">
      <c r="A195" s="73">
        <v>2017</v>
      </c>
      <c r="B195" s="73">
        <v>9</v>
      </c>
      <c r="C195" s="74">
        <v>17.246500000000001</v>
      </c>
      <c r="D195" s="75">
        <v>-9.762668018917342E-3</v>
      </c>
    </row>
    <row r="196" spans="1:4">
      <c r="A196" s="73">
        <v>2017</v>
      </c>
      <c r="B196" s="73">
        <v>10</v>
      </c>
      <c r="C196" s="74">
        <v>17.4528</v>
      </c>
      <c r="D196" s="75">
        <v>1.1961847331342534E-2</v>
      </c>
    </row>
    <row r="197" spans="1:4">
      <c r="A197" s="73">
        <v>2017</v>
      </c>
      <c r="B197" s="73">
        <v>11</v>
      </c>
      <c r="C197" s="74">
        <v>17.4925</v>
      </c>
      <c r="D197" s="75">
        <v>2.2747066373303149E-3</v>
      </c>
    </row>
    <row r="198" spans="1:4">
      <c r="A198" s="73">
        <v>2017</v>
      </c>
      <c r="B198" s="73">
        <v>12</v>
      </c>
      <c r="C198" s="74">
        <v>17.700052631578945</v>
      </c>
      <c r="D198" s="75">
        <v>1.1865235476858471E-2</v>
      </c>
    </row>
    <row r="199" spans="1:4">
      <c r="A199" s="73">
        <v>2018</v>
      </c>
      <c r="B199" s="73">
        <v>1</v>
      </c>
      <c r="C199" s="74">
        <v>19.029036363636365</v>
      </c>
      <c r="D199" s="75">
        <v>7.5083603406147947E-2</v>
      </c>
    </row>
    <row r="200" spans="1:4">
      <c r="A200" s="73">
        <v>2018</v>
      </c>
      <c r="B200" s="73">
        <v>2</v>
      </c>
      <c r="C200" s="74">
        <v>19.840900000000001</v>
      </c>
      <c r="D200" s="75">
        <v>4.2664463972283517E-2</v>
      </c>
    </row>
    <row r="201" spans="1:4">
      <c r="A201" s="73">
        <v>2018</v>
      </c>
      <c r="B201" s="73">
        <v>3</v>
      </c>
      <c r="C201" s="74">
        <v>20.237800000000004</v>
      </c>
      <c r="D201" s="75">
        <v>2.000413287703684E-2</v>
      </c>
    </row>
    <row r="202" spans="1:4">
      <c r="A202" s="73">
        <v>2018</v>
      </c>
      <c r="B202" s="73">
        <v>4</v>
      </c>
      <c r="C202" s="74">
        <v>20.2349</v>
      </c>
      <c r="D202" s="75">
        <v>-1.4329620808606336E-4</v>
      </c>
    </row>
    <row r="203" spans="1:4">
      <c r="A203" s="73">
        <v>2018</v>
      </c>
      <c r="B203" s="73">
        <v>5</v>
      </c>
      <c r="C203" s="74">
        <v>23.668700000000001</v>
      </c>
      <c r="D203" s="75">
        <v>0.16969690979446406</v>
      </c>
    </row>
    <row r="204" spans="1:4">
      <c r="A204" s="73">
        <v>2018</v>
      </c>
      <c r="B204" s="73">
        <v>6</v>
      </c>
      <c r="C204" s="74">
        <v>26.534199999999998</v>
      </c>
      <c r="D204" s="75">
        <v>0.12106706325231209</v>
      </c>
    </row>
    <row r="205" spans="1:4">
      <c r="A205" s="73">
        <v>2018</v>
      </c>
      <c r="B205" s="73">
        <v>7</v>
      </c>
      <c r="C205" s="74">
        <v>27.624700000000001</v>
      </c>
      <c r="D205" s="75">
        <v>4.1097903837312044E-2</v>
      </c>
    </row>
    <row r="206" spans="1:4">
      <c r="A206" s="73">
        <v>2018</v>
      </c>
      <c r="B206" s="73">
        <v>8</v>
      </c>
      <c r="C206" s="74">
        <v>30.124500000000001</v>
      </c>
      <c r="D206" s="75">
        <v>9.0491480450466399E-2</v>
      </c>
    </row>
    <row r="207" spans="1:4">
      <c r="A207" s="73">
        <v>2018</v>
      </c>
      <c r="B207" s="73">
        <v>9</v>
      </c>
      <c r="C207" s="74">
        <v>38.590000000000003</v>
      </c>
      <c r="D207" s="75">
        <v>0.28101711231721693</v>
      </c>
    </row>
    <row r="208" spans="1:4">
      <c r="A208" s="73">
        <v>2018</v>
      </c>
      <c r="B208" s="73">
        <v>10</v>
      </c>
      <c r="C208" s="74">
        <v>37.120199999999997</v>
      </c>
      <c r="D208" s="75">
        <v>-3.8087587457890759E-2</v>
      </c>
    </row>
    <row r="209" spans="1:4">
      <c r="A209" s="73">
        <v>2018</v>
      </c>
      <c r="B209" s="73">
        <v>11</v>
      </c>
      <c r="C209" s="74">
        <v>36.459036842105263</v>
      </c>
      <c r="D209" s="75">
        <v>-1.7811411519731424E-2</v>
      </c>
    </row>
  </sheetData>
  <phoneticPr fontId="32" type="noConversion"/>
  <printOptions horizontalCentered="1"/>
  <pageMargins left="0.75" right="0.75" top="1" bottom="1" header="0" footer="0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799"/>
  <sheetViews>
    <sheetView tabSelected="1" workbookViewId="0">
      <pane xSplit="2" ySplit="8" topLeftCell="C759" activePane="bottomRight" state="frozen"/>
      <selection activeCell="C58" sqref="C58"/>
      <selection pane="topRight" activeCell="C58" sqref="C58"/>
      <selection pane="bottomLeft" activeCell="C58" sqref="C58"/>
      <selection pane="bottomRight" activeCell="A7" sqref="A7"/>
    </sheetView>
  </sheetViews>
  <sheetFormatPr baseColWidth="10" defaultRowHeight="11.25"/>
  <cols>
    <col min="1" max="1" width="4.7109375" style="85" customWidth="1"/>
    <col min="2" max="2" width="4.42578125" style="85" bestFit="1" customWidth="1"/>
    <col min="3" max="3" width="17.5703125" style="86" customWidth="1"/>
    <col min="4" max="4" width="17.42578125" style="86" customWidth="1"/>
    <col min="5" max="5" width="11.42578125" style="87" customWidth="1"/>
    <col min="6" max="6" width="11.42578125" style="83" customWidth="1"/>
    <col min="7" max="16384" width="11.42578125" style="86"/>
  </cols>
  <sheetData>
    <row r="1" spans="1:13" s="66" customFormat="1" ht="12.75">
      <c r="A1" s="76" t="s">
        <v>157</v>
      </c>
      <c r="B1" s="77"/>
      <c r="C1" s="65"/>
      <c r="D1" s="65"/>
      <c r="E1" s="78"/>
      <c r="F1" s="79"/>
    </row>
    <row r="2" spans="1:13" s="66" customFormat="1">
      <c r="A2" s="80" t="s">
        <v>158</v>
      </c>
      <c r="B2" s="81"/>
      <c r="C2" s="68"/>
      <c r="D2" s="68"/>
      <c r="E2" s="82"/>
      <c r="F2" s="82"/>
    </row>
    <row r="3" spans="1:13" s="66" customFormat="1">
      <c r="A3" s="69" t="s">
        <v>151</v>
      </c>
      <c r="B3" s="65"/>
      <c r="C3" s="65"/>
      <c r="D3" s="65"/>
      <c r="E3" s="78"/>
      <c r="F3" s="83"/>
    </row>
    <row r="4" spans="1:13" s="66" customFormat="1">
      <c r="A4" s="69" t="s">
        <v>159</v>
      </c>
      <c r="B4" s="65"/>
      <c r="C4" s="65"/>
      <c r="D4" s="65"/>
      <c r="E4" s="78"/>
      <c r="F4" s="83"/>
    </row>
    <row r="5" spans="1:13">
      <c r="A5" s="84" t="s">
        <v>160</v>
      </c>
    </row>
    <row r="6" spans="1:13">
      <c r="A6" s="290" t="s">
        <v>601</v>
      </c>
    </row>
    <row r="7" spans="1:13" ht="12" thickBot="1">
      <c r="H7" s="88"/>
      <c r="I7" s="88"/>
      <c r="J7" s="88"/>
      <c r="K7" s="88"/>
      <c r="L7" s="88"/>
      <c r="M7" s="88"/>
    </row>
    <row r="8" spans="1:13" ht="33.75">
      <c r="A8" s="89" t="s">
        <v>3</v>
      </c>
      <c r="B8" s="89" t="s">
        <v>154</v>
      </c>
      <c r="C8" s="90" t="s">
        <v>161</v>
      </c>
      <c r="D8" s="90" t="s">
        <v>162</v>
      </c>
      <c r="E8" s="70" t="s">
        <v>163</v>
      </c>
      <c r="F8" s="70" t="s">
        <v>156</v>
      </c>
      <c r="H8" s="91" t="s">
        <v>164</v>
      </c>
      <c r="I8" s="92"/>
      <c r="J8" s="92"/>
      <c r="K8" s="92"/>
      <c r="L8" s="92"/>
      <c r="M8" s="93"/>
    </row>
    <row r="9" spans="1:13">
      <c r="A9" s="94">
        <v>1953</v>
      </c>
      <c r="B9" s="94">
        <v>1</v>
      </c>
      <c r="C9" s="95">
        <v>18.38</v>
      </c>
      <c r="D9" s="95">
        <v>18.72</v>
      </c>
      <c r="E9" s="95">
        <f>AVERAGE(C9:D9)</f>
        <v>18.549999999999997</v>
      </c>
      <c r="F9" s="96"/>
      <c r="H9" s="97" t="s">
        <v>165</v>
      </c>
      <c r="I9" s="98"/>
      <c r="J9" s="98"/>
      <c r="K9" s="98"/>
      <c r="L9" s="98"/>
      <c r="M9" s="99"/>
    </row>
    <row r="10" spans="1:13">
      <c r="A10" s="94">
        <v>1953</v>
      </c>
      <c r="B10" s="94">
        <v>2</v>
      </c>
      <c r="C10" s="95">
        <v>36.5</v>
      </c>
      <c r="D10" s="95">
        <v>38</v>
      </c>
      <c r="E10" s="95">
        <v>37.25</v>
      </c>
      <c r="F10" s="96">
        <v>1.01</v>
      </c>
      <c r="H10" s="97" t="s">
        <v>166</v>
      </c>
      <c r="I10" s="98"/>
      <c r="J10" s="98"/>
      <c r="K10" s="98"/>
      <c r="L10" s="98"/>
      <c r="M10" s="99"/>
    </row>
    <row r="11" spans="1:13">
      <c r="A11" s="94">
        <v>1953</v>
      </c>
      <c r="B11" s="94">
        <v>3</v>
      </c>
      <c r="C11" s="95">
        <v>36.79</v>
      </c>
      <c r="D11" s="95">
        <v>38.26</v>
      </c>
      <c r="E11" s="95">
        <v>37.53</v>
      </c>
      <c r="F11" s="96">
        <v>0.01</v>
      </c>
      <c r="H11" s="97" t="s">
        <v>167</v>
      </c>
      <c r="I11" s="98"/>
      <c r="J11" s="98"/>
      <c r="K11" s="98"/>
      <c r="L11" s="98"/>
      <c r="M11" s="99"/>
    </row>
    <row r="12" spans="1:13">
      <c r="A12" s="94">
        <v>1953</v>
      </c>
      <c r="B12" s="94">
        <v>4</v>
      </c>
      <c r="C12" s="95">
        <v>40.93</v>
      </c>
      <c r="D12" s="95">
        <v>41.93</v>
      </c>
      <c r="E12" s="95">
        <v>41.43</v>
      </c>
      <c r="F12" s="96">
        <v>0.1</v>
      </c>
      <c r="H12" s="97" t="s">
        <v>168</v>
      </c>
      <c r="I12" s="98"/>
      <c r="J12" s="98"/>
      <c r="K12" s="98"/>
      <c r="L12" s="98"/>
      <c r="M12" s="99"/>
    </row>
    <row r="13" spans="1:13">
      <c r="A13" s="94">
        <v>1953</v>
      </c>
      <c r="B13" s="94">
        <v>5</v>
      </c>
      <c r="C13" s="95">
        <v>39.26</v>
      </c>
      <c r="D13" s="95">
        <v>40.26</v>
      </c>
      <c r="E13" s="95">
        <v>39.76</v>
      </c>
      <c r="F13" s="96">
        <v>-0.04</v>
      </c>
      <c r="H13" s="97" t="s">
        <v>169</v>
      </c>
      <c r="I13" s="98"/>
      <c r="J13" s="98"/>
      <c r="K13" s="98"/>
      <c r="L13" s="98"/>
      <c r="M13" s="99"/>
    </row>
    <row r="14" spans="1:13">
      <c r="A14" s="94">
        <v>1953</v>
      </c>
      <c r="B14" s="94">
        <v>6</v>
      </c>
      <c r="C14" s="95">
        <v>43.09</v>
      </c>
      <c r="D14" s="95">
        <v>44.07</v>
      </c>
      <c r="E14" s="95">
        <v>43.58</v>
      </c>
      <c r="F14" s="96">
        <v>0.1</v>
      </c>
      <c r="H14" s="97" t="s">
        <v>170</v>
      </c>
      <c r="I14" s="98"/>
      <c r="J14" s="98"/>
      <c r="K14" s="98"/>
      <c r="L14" s="98"/>
      <c r="M14" s="99"/>
    </row>
    <row r="15" spans="1:13">
      <c r="A15" s="94">
        <v>1953</v>
      </c>
      <c r="B15" s="94">
        <v>7</v>
      </c>
      <c r="C15" s="95">
        <v>43.58</v>
      </c>
      <c r="D15" s="95">
        <v>44.38</v>
      </c>
      <c r="E15" s="95">
        <v>43.98</v>
      </c>
      <c r="F15" s="96">
        <v>0.01</v>
      </c>
      <c r="H15" s="97" t="s">
        <v>171</v>
      </c>
      <c r="I15" s="98"/>
      <c r="J15" s="98"/>
      <c r="K15" s="98"/>
      <c r="L15" s="98"/>
      <c r="M15" s="99"/>
    </row>
    <row r="16" spans="1:13" ht="12" thickBot="1">
      <c r="A16" s="94">
        <v>1953</v>
      </c>
      <c r="B16" s="94">
        <v>8</v>
      </c>
      <c r="C16" s="95">
        <v>39.67</v>
      </c>
      <c r="D16" s="95">
        <v>40.67</v>
      </c>
      <c r="E16" s="95">
        <v>40.17</v>
      </c>
      <c r="F16" s="96">
        <v>-0.09</v>
      </c>
      <c r="H16" s="100" t="s">
        <v>172</v>
      </c>
      <c r="I16" s="88"/>
      <c r="J16" s="88"/>
      <c r="K16" s="88"/>
      <c r="L16" s="88"/>
      <c r="M16" s="101"/>
    </row>
    <row r="17" spans="1:6">
      <c r="A17" s="94">
        <v>1953</v>
      </c>
      <c r="B17" s="94">
        <v>9</v>
      </c>
      <c r="C17" s="95">
        <v>37.49</v>
      </c>
      <c r="D17" s="95">
        <v>38.49</v>
      </c>
      <c r="E17" s="95">
        <v>37.99</v>
      </c>
      <c r="F17" s="96">
        <v>-0.05</v>
      </c>
    </row>
    <row r="18" spans="1:6">
      <c r="A18" s="94">
        <v>1953</v>
      </c>
      <c r="B18" s="94">
        <v>10</v>
      </c>
      <c r="C18" s="95">
        <v>37.1</v>
      </c>
      <c r="D18" s="95">
        <v>38.1</v>
      </c>
      <c r="E18" s="95">
        <v>37.6</v>
      </c>
      <c r="F18" s="96">
        <v>-0.01</v>
      </c>
    </row>
    <row r="19" spans="1:6">
      <c r="A19" s="94">
        <v>1953</v>
      </c>
      <c r="B19" s="94">
        <v>11</v>
      </c>
      <c r="C19" s="95">
        <v>37.56</v>
      </c>
      <c r="D19" s="95">
        <v>38.6</v>
      </c>
      <c r="E19" s="95">
        <v>38.08</v>
      </c>
      <c r="F19" s="96">
        <v>0.01</v>
      </c>
    </row>
    <row r="20" spans="1:6">
      <c r="A20" s="94">
        <v>1953</v>
      </c>
      <c r="B20" s="94">
        <v>12</v>
      </c>
      <c r="C20" s="95">
        <v>51.11</v>
      </c>
      <c r="D20" s="95">
        <v>53.1</v>
      </c>
      <c r="E20" s="95">
        <v>52.11</v>
      </c>
      <c r="F20" s="96">
        <v>0.37</v>
      </c>
    </row>
    <row r="21" spans="1:6">
      <c r="A21" s="94">
        <v>1954</v>
      </c>
      <c r="B21" s="94">
        <v>1</v>
      </c>
      <c r="C21" s="95">
        <v>54.4</v>
      </c>
      <c r="D21" s="95">
        <v>56.37</v>
      </c>
      <c r="E21" s="95">
        <v>55.39</v>
      </c>
      <c r="F21" s="96">
        <v>0.06</v>
      </c>
    </row>
    <row r="22" spans="1:6">
      <c r="A22" s="94">
        <v>1954</v>
      </c>
      <c r="B22" s="94">
        <v>2</v>
      </c>
      <c r="C22" s="95">
        <v>53.39</v>
      </c>
      <c r="D22" s="95">
        <v>54.89</v>
      </c>
      <c r="E22" s="95">
        <v>54.14</v>
      </c>
      <c r="F22" s="96">
        <v>-0.02</v>
      </c>
    </row>
    <row r="23" spans="1:6">
      <c r="A23" s="94">
        <v>1954</v>
      </c>
      <c r="B23" s="94">
        <v>3</v>
      </c>
      <c r="C23" s="95">
        <v>58.44</v>
      </c>
      <c r="D23" s="95">
        <v>59.95</v>
      </c>
      <c r="E23" s="95">
        <v>59.2</v>
      </c>
      <c r="F23" s="96">
        <v>0.09</v>
      </c>
    </row>
    <row r="24" spans="1:6">
      <c r="A24" s="94">
        <v>1954</v>
      </c>
      <c r="B24" s="94">
        <v>4</v>
      </c>
      <c r="C24" s="95">
        <v>56.4</v>
      </c>
      <c r="D24" s="95">
        <v>58.09</v>
      </c>
      <c r="E24" s="95">
        <v>57.25</v>
      </c>
      <c r="F24" s="96">
        <v>-0.03</v>
      </c>
    </row>
    <row r="25" spans="1:6">
      <c r="A25" s="94">
        <v>1954</v>
      </c>
      <c r="B25" s="94">
        <v>5</v>
      </c>
      <c r="C25" s="95">
        <v>50.65</v>
      </c>
      <c r="D25" s="95">
        <v>52.15</v>
      </c>
      <c r="E25" s="95">
        <v>51.4</v>
      </c>
      <c r="F25" s="96">
        <v>-0.1</v>
      </c>
    </row>
    <row r="26" spans="1:6">
      <c r="A26" s="94">
        <v>1954</v>
      </c>
      <c r="B26" s="94">
        <v>6</v>
      </c>
      <c r="C26" s="95">
        <v>55.03</v>
      </c>
      <c r="D26" s="95">
        <v>56.53</v>
      </c>
      <c r="E26" s="95">
        <v>55.78</v>
      </c>
      <c r="F26" s="96">
        <v>0.09</v>
      </c>
    </row>
    <row r="27" spans="1:6">
      <c r="A27" s="94">
        <v>1954</v>
      </c>
      <c r="B27" s="94">
        <v>7</v>
      </c>
      <c r="C27" s="95">
        <v>56.16</v>
      </c>
      <c r="D27" s="95">
        <v>57.66</v>
      </c>
      <c r="E27" s="95">
        <v>56.91</v>
      </c>
      <c r="F27" s="96">
        <v>0.02</v>
      </c>
    </row>
    <row r="28" spans="1:6">
      <c r="A28" s="94">
        <v>1954</v>
      </c>
      <c r="B28" s="94">
        <v>8</v>
      </c>
      <c r="C28" s="95">
        <v>58.54</v>
      </c>
      <c r="D28" s="95">
        <v>60.04</v>
      </c>
      <c r="E28" s="95">
        <v>59.29</v>
      </c>
      <c r="F28" s="96">
        <v>0.04</v>
      </c>
    </row>
    <row r="29" spans="1:6">
      <c r="A29" s="94">
        <v>1954</v>
      </c>
      <c r="B29" s="94">
        <v>9</v>
      </c>
      <c r="C29" s="95">
        <v>59.87</v>
      </c>
      <c r="D29" s="95">
        <v>61.37</v>
      </c>
      <c r="E29" s="95">
        <v>60.62</v>
      </c>
      <c r="F29" s="96">
        <v>0.02</v>
      </c>
    </row>
    <row r="30" spans="1:6">
      <c r="A30" s="94">
        <v>1954</v>
      </c>
      <c r="B30" s="94">
        <v>10</v>
      </c>
      <c r="C30" s="95">
        <v>62.01</v>
      </c>
      <c r="D30" s="95">
        <v>63.51</v>
      </c>
      <c r="E30" s="95">
        <v>62.76</v>
      </c>
      <c r="F30" s="96">
        <v>0.04</v>
      </c>
    </row>
    <row r="31" spans="1:6">
      <c r="A31" s="94">
        <v>1954</v>
      </c>
      <c r="B31" s="94">
        <v>11</v>
      </c>
      <c r="C31" s="95">
        <v>64.180000000000007</v>
      </c>
      <c r="D31" s="95">
        <v>65.680000000000007</v>
      </c>
      <c r="E31" s="95">
        <v>64.930000000000007</v>
      </c>
      <c r="F31" s="96">
        <v>0.03</v>
      </c>
    </row>
    <row r="32" spans="1:6">
      <c r="A32" s="94">
        <v>1954</v>
      </c>
      <c r="B32" s="94">
        <v>12</v>
      </c>
      <c r="C32" s="95">
        <v>69.66</v>
      </c>
      <c r="D32" s="95">
        <v>71.16</v>
      </c>
      <c r="E32" s="95">
        <v>70.41</v>
      </c>
      <c r="F32" s="96">
        <v>0.08</v>
      </c>
    </row>
    <row r="33" spans="1:6">
      <c r="A33" s="94">
        <v>1955</v>
      </c>
      <c r="B33" s="94">
        <v>1</v>
      </c>
      <c r="C33" s="95">
        <v>71.94</v>
      </c>
      <c r="D33" s="95">
        <v>73.44</v>
      </c>
      <c r="E33" s="95">
        <v>72.69</v>
      </c>
      <c r="F33" s="96">
        <v>0.03</v>
      </c>
    </row>
    <row r="34" spans="1:6">
      <c r="A34" s="94">
        <v>1955</v>
      </c>
      <c r="B34" s="94">
        <v>2</v>
      </c>
      <c r="C34" s="95">
        <v>70.040000000000006</v>
      </c>
      <c r="D34" s="95">
        <v>71.540000000000006</v>
      </c>
      <c r="E34" s="95">
        <v>70.790000000000006</v>
      </c>
      <c r="F34" s="96">
        <v>-0.03</v>
      </c>
    </row>
    <row r="35" spans="1:6">
      <c r="A35" s="94">
        <v>1955</v>
      </c>
      <c r="B35" s="94">
        <v>3</v>
      </c>
      <c r="C35" s="95">
        <v>71.08</v>
      </c>
      <c r="D35" s="95">
        <v>72.58</v>
      </c>
      <c r="E35" s="95">
        <v>71.83</v>
      </c>
      <c r="F35" s="96">
        <v>0.01</v>
      </c>
    </row>
    <row r="36" spans="1:6">
      <c r="A36" s="94">
        <v>1955</v>
      </c>
      <c r="B36" s="94">
        <v>4</v>
      </c>
      <c r="C36" s="95">
        <v>73.53</v>
      </c>
      <c r="D36" s="95">
        <v>75.03</v>
      </c>
      <c r="E36" s="95">
        <v>74.28</v>
      </c>
      <c r="F36" s="96">
        <v>0.03</v>
      </c>
    </row>
    <row r="37" spans="1:6">
      <c r="A37" s="94">
        <v>1955</v>
      </c>
      <c r="B37" s="94">
        <v>5</v>
      </c>
      <c r="C37" s="95">
        <v>74</v>
      </c>
      <c r="D37" s="95">
        <v>75.5</v>
      </c>
      <c r="E37" s="95">
        <v>74.75</v>
      </c>
      <c r="F37" s="96">
        <v>0.01</v>
      </c>
    </row>
    <row r="38" spans="1:6">
      <c r="A38" s="94">
        <v>1955</v>
      </c>
      <c r="B38" s="94">
        <v>6</v>
      </c>
      <c r="C38" s="95">
        <v>73.97</v>
      </c>
      <c r="D38" s="95">
        <v>75.47</v>
      </c>
      <c r="E38" s="95">
        <v>74.72</v>
      </c>
      <c r="F38" s="96">
        <v>0</v>
      </c>
    </row>
    <row r="39" spans="1:6">
      <c r="A39" s="94">
        <v>1955</v>
      </c>
      <c r="B39" s="94">
        <v>7</v>
      </c>
      <c r="C39" s="95">
        <v>72.66</v>
      </c>
      <c r="D39" s="95">
        <v>74.209999999999994</v>
      </c>
      <c r="E39" s="95">
        <v>73.44</v>
      </c>
      <c r="F39" s="96">
        <v>-0.02</v>
      </c>
    </row>
    <row r="40" spans="1:6">
      <c r="A40" s="94">
        <v>1955</v>
      </c>
      <c r="B40" s="94">
        <v>8</v>
      </c>
      <c r="C40" s="95">
        <v>69.47</v>
      </c>
      <c r="D40" s="95">
        <v>71.47</v>
      </c>
      <c r="E40" s="95">
        <v>70.47</v>
      </c>
      <c r="F40" s="96">
        <v>-0.04</v>
      </c>
    </row>
    <row r="41" spans="1:6">
      <c r="A41" s="94">
        <v>1955</v>
      </c>
      <c r="B41" s="94">
        <v>9</v>
      </c>
      <c r="C41" s="95">
        <v>68.38</v>
      </c>
      <c r="D41" s="95">
        <v>70.38</v>
      </c>
      <c r="E41" s="95">
        <v>69.38</v>
      </c>
      <c r="F41" s="96">
        <v>-0.02</v>
      </c>
    </row>
    <row r="42" spans="1:6">
      <c r="A42" s="94">
        <v>1955</v>
      </c>
      <c r="B42" s="94">
        <v>10</v>
      </c>
      <c r="C42" s="95">
        <v>64.94</v>
      </c>
      <c r="D42" s="95">
        <v>66.94</v>
      </c>
      <c r="E42" s="95">
        <v>65.94</v>
      </c>
      <c r="F42" s="96">
        <v>-0.05</v>
      </c>
    </row>
    <row r="43" spans="1:6">
      <c r="A43" s="94">
        <v>1955</v>
      </c>
      <c r="B43" s="94">
        <v>11</v>
      </c>
      <c r="C43" s="95">
        <v>63.02</v>
      </c>
      <c r="D43" s="95">
        <v>65.02</v>
      </c>
      <c r="E43" s="95">
        <v>64.02</v>
      </c>
      <c r="F43" s="96">
        <v>-0.03</v>
      </c>
    </row>
    <row r="44" spans="1:6">
      <c r="A44" s="94">
        <v>1955</v>
      </c>
      <c r="B44" s="94">
        <v>12</v>
      </c>
      <c r="C44" s="95">
        <v>63.56</v>
      </c>
      <c r="D44" s="95">
        <v>65.56</v>
      </c>
      <c r="E44" s="95">
        <v>64.56</v>
      </c>
      <c r="F44" s="96">
        <v>0.01</v>
      </c>
    </row>
    <row r="45" spans="1:6">
      <c r="A45" s="94">
        <v>1956</v>
      </c>
      <c r="B45" s="94">
        <v>1</v>
      </c>
      <c r="C45" s="95">
        <v>64.58</v>
      </c>
      <c r="D45" s="95">
        <v>66.58</v>
      </c>
      <c r="E45" s="95">
        <v>65.58</v>
      </c>
      <c r="F45" s="96">
        <v>0.02</v>
      </c>
    </row>
    <row r="46" spans="1:6">
      <c r="A46" s="94">
        <v>1956</v>
      </c>
      <c r="B46" s="94">
        <v>2</v>
      </c>
      <c r="C46" s="95">
        <v>66.98</v>
      </c>
      <c r="D46" s="95">
        <v>68.98</v>
      </c>
      <c r="E46" s="95">
        <v>67.98</v>
      </c>
      <c r="F46" s="96">
        <v>0.04</v>
      </c>
    </row>
    <row r="47" spans="1:6">
      <c r="A47" s="94">
        <v>1956</v>
      </c>
      <c r="B47" s="94">
        <v>3</v>
      </c>
      <c r="C47" s="95">
        <v>66.69</v>
      </c>
      <c r="D47" s="95">
        <v>68.69</v>
      </c>
      <c r="E47" s="95">
        <v>67.69</v>
      </c>
      <c r="F47" s="96">
        <v>0</v>
      </c>
    </row>
    <row r="48" spans="1:6">
      <c r="A48" s="94">
        <v>1956</v>
      </c>
      <c r="B48" s="94">
        <v>4</v>
      </c>
      <c r="C48" s="95">
        <v>68.069999999999993</v>
      </c>
      <c r="D48" s="95">
        <v>70.069999999999993</v>
      </c>
      <c r="E48" s="95">
        <v>69.069999999999993</v>
      </c>
      <c r="F48" s="96">
        <v>0.02</v>
      </c>
    </row>
    <row r="49" spans="1:6">
      <c r="A49" s="94">
        <v>1956</v>
      </c>
      <c r="B49" s="94">
        <v>5</v>
      </c>
      <c r="C49" s="95">
        <v>70.39</v>
      </c>
      <c r="D49" s="95">
        <v>72.39</v>
      </c>
      <c r="E49" s="95">
        <v>71.39</v>
      </c>
      <c r="F49" s="96">
        <v>0.03</v>
      </c>
    </row>
    <row r="50" spans="1:6">
      <c r="A50" s="94">
        <v>1956</v>
      </c>
      <c r="B50" s="94">
        <v>6</v>
      </c>
      <c r="C50" s="95">
        <v>76</v>
      </c>
      <c r="D50" s="95">
        <v>78</v>
      </c>
      <c r="E50" s="95">
        <v>77</v>
      </c>
      <c r="F50" s="96">
        <v>0.08</v>
      </c>
    </row>
    <row r="51" spans="1:6">
      <c r="A51" s="94">
        <v>1956</v>
      </c>
      <c r="B51" s="94">
        <v>7</v>
      </c>
      <c r="C51" s="95">
        <v>75.61</v>
      </c>
      <c r="D51" s="95">
        <v>77.61</v>
      </c>
      <c r="E51" s="95">
        <v>76.61</v>
      </c>
      <c r="F51" s="96">
        <v>-0.01</v>
      </c>
    </row>
    <row r="52" spans="1:6">
      <c r="A52" s="94">
        <v>1956</v>
      </c>
      <c r="B52" s="94">
        <v>8</v>
      </c>
      <c r="C52" s="95">
        <v>70</v>
      </c>
      <c r="D52" s="95">
        <v>72</v>
      </c>
      <c r="E52" s="95">
        <v>71</v>
      </c>
      <c r="F52" s="96">
        <v>-7.0000000000000007E-2</v>
      </c>
    </row>
    <row r="53" spans="1:6">
      <c r="A53" s="94">
        <v>1956</v>
      </c>
      <c r="B53" s="94">
        <v>9</v>
      </c>
      <c r="C53" s="95">
        <v>69.5</v>
      </c>
      <c r="D53" s="95">
        <v>71.5</v>
      </c>
      <c r="E53" s="95">
        <v>70.5</v>
      </c>
      <c r="F53" s="96">
        <v>-0.01</v>
      </c>
    </row>
    <row r="54" spans="1:6">
      <c r="A54" s="94">
        <v>1956</v>
      </c>
      <c r="B54" s="94">
        <v>10</v>
      </c>
      <c r="C54" s="95">
        <v>65</v>
      </c>
      <c r="D54" s="95">
        <v>67</v>
      </c>
      <c r="E54" s="95">
        <v>66</v>
      </c>
      <c r="F54" s="96">
        <v>-0.06</v>
      </c>
    </row>
    <row r="55" spans="1:6">
      <c r="A55" s="94">
        <v>1956</v>
      </c>
      <c r="B55" s="94">
        <v>11</v>
      </c>
      <c r="C55" s="95">
        <v>64.930000000000007</v>
      </c>
      <c r="D55" s="95">
        <v>66.930000000000007</v>
      </c>
      <c r="E55" s="95">
        <v>65.930000000000007</v>
      </c>
      <c r="F55" s="96">
        <v>0</v>
      </c>
    </row>
    <row r="56" spans="1:6">
      <c r="A56" s="94">
        <v>1956</v>
      </c>
      <c r="B56" s="94">
        <v>12</v>
      </c>
      <c r="C56" s="95">
        <v>63.06</v>
      </c>
      <c r="D56" s="95">
        <v>65.06</v>
      </c>
      <c r="E56" s="95">
        <v>64.06</v>
      </c>
      <c r="F56" s="96">
        <v>-0.03</v>
      </c>
    </row>
    <row r="57" spans="1:6">
      <c r="A57" s="94">
        <v>1957</v>
      </c>
      <c r="B57" s="94">
        <v>1</v>
      </c>
      <c r="C57" s="95">
        <v>63.5</v>
      </c>
      <c r="D57" s="95">
        <v>65.5</v>
      </c>
      <c r="E57" s="95">
        <v>64.5</v>
      </c>
      <c r="F57" s="96">
        <v>0.01</v>
      </c>
    </row>
    <row r="58" spans="1:6">
      <c r="A58" s="94">
        <v>1957</v>
      </c>
      <c r="B58" s="94">
        <v>2</v>
      </c>
      <c r="C58" s="95">
        <v>63.56</v>
      </c>
      <c r="D58" s="95">
        <v>65.53</v>
      </c>
      <c r="E58" s="95">
        <v>64.55</v>
      </c>
      <c r="F58" s="96">
        <v>0</v>
      </c>
    </row>
    <row r="59" spans="1:6">
      <c r="A59" s="94">
        <v>1957</v>
      </c>
      <c r="B59" s="94">
        <v>3</v>
      </c>
      <c r="C59" s="95">
        <v>64.2</v>
      </c>
      <c r="D59" s="95">
        <v>66.2</v>
      </c>
      <c r="E59" s="95">
        <v>65.2</v>
      </c>
      <c r="F59" s="96">
        <v>0.01</v>
      </c>
    </row>
    <row r="60" spans="1:6">
      <c r="A60" s="94">
        <v>1957</v>
      </c>
      <c r="B60" s="94">
        <v>4</v>
      </c>
      <c r="C60" s="95">
        <v>63.41</v>
      </c>
      <c r="D60" s="95">
        <v>65.41</v>
      </c>
      <c r="E60" s="95">
        <v>64.41</v>
      </c>
      <c r="F60" s="96">
        <v>-0.01</v>
      </c>
    </row>
    <row r="61" spans="1:6">
      <c r="A61" s="94">
        <v>1957</v>
      </c>
      <c r="B61" s="94">
        <v>5</v>
      </c>
      <c r="C61" s="95">
        <v>66.66</v>
      </c>
      <c r="D61" s="95">
        <v>68.66</v>
      </c>
      <c r="E61" s="95">
        <v>67.66</v>
      </c>
      <c r="F61" s="96">
        <v>0.05</v>
      </c>
    </row>
    <row r="62" spans="1:6">
      <c r="A62" s="94">
        <v>1957</v>
      </c>
      <c r="B62" s="94">
        <v>6</v>
      </c>
      <c r="C62" s="95">
        <v>71.25</v>
      </c>
      <c r="D62" s="95">
        <v>73.25</v>
      </c>
      <c r="E62" s="95">
        <v>72.25</v>
      </c>
      <c r="F62" s="96">
        <v>7.0000000000000007E-2</v>
      </c>
    </row>
    <row r="63" spans="1:6">
      <c r="A63" s="94">
        <v>1957</v>
      </c>
      <c r="B63" s="94">
        <v>7</v>
      </c>
      <c r="C63" s="95">
        <v>69.099999999999994</v>
      </c>
      <c r="D63" s="95">
        <v>71.09</v>
      </c>
      <c r="E63" s="95">
        <v>70.099999999999994</v>
      </c>
      <c r="F63" s="96">
        <v>-0.03</v>
      </c>
    </row>
    <row r="64" spans="1:6">
      <c r="A64" s="94">
        <v>1957</v>
      </c>
      <c r="B64" s="94">
        <v>8</v>
      </c>
      <c r="C64" s="95">
        <v>72.34</v>
      </c>
      <c r="D64" s="95">
        <v>74.040000000000006</v>
      </c>
      <c r="E64" s="95">
        <v>73.19</v>
      </c>
      <c r="F64" s="96">
        <v>0.04</v>
      </c>
    </row>
    <row r="65" spans="1:6">
      <c r="A65" s="94">
        <v>1957</v>
      </c>
      <c r="B65" s="94">
        <v>9</v>
      </c>
      <c r="C65" s="95">
        <v>77.400000000000006</v>
      </c>
      <c r="D65" s="95">
        <v>79.099999999999994</v>
      </c>
      <c r="E65" s="95">
        <v>78.25</v>
      </c>
      <c r="F65" s="96">
        <v>7.0000000000000007E-2</v>
      </c>
    </row>
    <row r="66" spans="1:6">
      <c r="A66" s="94">
        <v>1957</v>
      </c>
      <c r="B66" s="94">
        <v>10</v>
      </c>
      <c r="C66" s="95">
        <v>80.56</v>
      </c>
      <c r="D66" s="95">
        <v>82.26</v>
      </c>
      <c r="E66" s="95">
        <v>81.41</v>
      </c>
      <c r="F66" s="96">
        <v>0.04</v>
      </c>
    </row>
    <row r="67" spans="1:6">
      <c r="A67" s="94">
        <v>1957</v>
      </c>
      <c r="B67" s="94">
        <v>11</v>
      </c>
      <c r="C67" s="95">
        <v>84.77</v>
      </c>
      <c r="D67" s="95">
        <v>86.49</v>
      </c>
      <c r="E67" s="95">
        <v>85.63</v>
      </c>
      <c r="F67" s="96">
        <v>0.05</v>
      </c>
    </row>
    <row r="68" spans="1:6">
      <c r="A68" s="94">
        <v>1957</v>
      </c>
      <c r="B68" s="94">
        <v>12</v>
      </c>
      <c r="C68" s="95">
        <v>91.22</v>
      </c>
      <c r="D68" s="95">
        <v>93.22</v>
      </c>
      <c r="E68" s="95">
        <v>92.22</v>
      </c>
      <c r="F68" s="96">
        <v>0.08</v>
      </c>
    </row>
    <row r="69" spans="1:6">
      <c r="A69" s="94">
        <v>1958</v>
      </c>
      <c r="B69" s="94">
        <v>1</v>
      </c>
      <c r="C69" s="95">
        <v>90.87</v>
      </c>
      <c r="D69" s="95">
        <v>92.87</v>
      </c>
      <c r="E69" s="95">
        <v>91.87</v>
      </c>
      <c r="F69" s="96">
        <v>0</v>
      </c>
    </row>
    <row r="70" spans="1:6">
      <c r="A70" s="94">
        <v>1958</v>
      </c>
      <c r="B70" s="94">
        <v>2</v>
      </c>
      <c r="C70" s="95">
        <v>97.57</v>
      </c>
      <c r="D70" s="95">
        <v>99.57</v>
      </c>
      <c r="E70" s="95">
        <v>98.57</v>
      </c>
      <c r="F70" s="96">
        <v>7.0000000000000007E-2</v>
      </c>
    </row>
    <row r="71" spans="1:6">
      <c r="A71" s="94">
        <v>1958</v>
      </c>
      <c r="B71" s="94">
        <v>3</v>
      </c>
      <c r="C71" s="95">
        <v>101.22</v>
      </c>
      <c r="D71" s="95">
        <v>103.22</v>
      </c>
      <c r="E71" s="95">
        <v>102.22</v>
      </c>
      <c r="F71" s="96">
        <v>0.04</v>
      </c>
    </row>
    <row r="72" spans="1:6">
      <c r="A72" s="94">
        <v>1958</v>
      </c>
      <c r="B72" s="94">
        <v>4</v>
      </c>
      <c r="C72" s="95">
        <v>110.87</v>
      </c>
      <c r="D72" s="95">
        <v>113.13</v>
      </c>
      <c r="E72" s="95">
        <v>112</v>
      </c>
      <c r="F72" s="96">
        <v>0.1</v>
      </c>
    </row>
    <row r="73" spans="1:6">
      <c r="A73" s="94">
        <v>1958</v>
      </c>
      <c r="B73" s="94">
        <v>5</v>
      </c>
      <c r="C73" s="95">
        <v>127.67</v>
      </c>
      <c r="D73" s="95">
        <v>130.43</v>
      </c>
      <c r="E73" s="95">
        <v>129.05000000000001</v>
      </c>
      <c r="F73" s="96">
        <v>0.15</v>
      </c>
    </row>
    <row r="74" spans="1:6">
      <c r="A74" s="94">
        <v>1958</v>
      </c>
      <c r="B74" s="94">
        <v>6</v>
      </c>
      <c r="C74" s="95">
        <v>128.03</v>
      </c>
      <c r="D74" s="95">
        <v>131.03</v>
      </c>
      <c r="E74" s="95">
        <v>129.53</v>
      </c>
      <c r="F74" s="96">
        <v>0</v>
      </c>
    </row>
    <row r="75" spans="1:6">
      <c r="A75" s="94">
        <v>1958</v>
      </c>
      <c r="B75" s="94">
        <v>7</v>
      </c>
      <c r="C75" s="95">
        <v>131.65</v>
      </c>
      <c r="D75" s="95">
        <v>134.65</v>
      </c>
      <c r="E75" s="95">
        <v>133.15</v>
      </c>
      <c r="F75" s="96">
        <v>0.03</v>
      </c>
    </row>
    <row r="76" spans="1:6">
      <c r="A76" s="94">
        <v>1958</v>
      </c>
      <c r="B76" s="94">
        <v>8</v>
      </c>
      <c r="C76" s="95">
        <v>135.93</v>
      </c>
      <c r="D76" s="95">
        <v>138.93</v>
      </c>
      <c r="E76" s="95">
        <v>137.43</v>
      </c>
      <c r="F76" s="96">
        <v>0.03</v>
      </c>
    </row>
    <row r="77" spans="1:6">
      <c r="A77" s="94">
        <v>1958</v>
      </c>
      <c r="B77" s="94">
        <v>9</v>
      </c>
      <c r="C77" s="95">
        <v>154.62</v>
      </c>
      <c r="D77" s="95">
        <v>157.62</v>
      </c>
      <c r="E77" s="95">
        <v>156.12</v>
      </c>
      <c r="F77" s="96">
        <v>0.14000000000000001</v>
      </c>
    </row>
    <row r="78" spans="1:6">
      <c r="A78" s="94">
        <v>1958</v>
      </c>
      <c r="B78" s="94">
        <v>10</v>
      </c>
      <c r="C78" s="95">
        <v>143.77000000000001</v>
      </c>
      <c r="D78" s="95">
        <v>146.77000000000001</v>
      </c>
      <c r="E78" s="95">
        <v>145.27000000000001</v>
      </c>
      <c r="F78" s="96">
        <v>-7.0000000000000007E-2</v>
      </c>
    </row>
    <row r="79" spans="1:6">
      <c r="A79" s="94">
        <v>1958</v>
      </c>
      <c r="B79" s="94">
        <v>11</v>
      </c>
      <c r="C79" s="95">
        <v>138.88</v>
      </c>
      <c r="D79" s="95">
        <v>141.88</v>
      </c>
      <c r="E79" s="95">
        <v>140.38</v>
      </c>
      <c r="F79" s="96">
        <v>-0.03</v>
      </c>
    </row>
    <row r="80" spans="1:6">
      <c r="A80" s="94">
        <v>1958</v>
      </c>
      <c r="B80" s="94">
        <v>12</v>
      </c>
      <c r="C80" s="95">
        <v>135.22</v>
      </c>
      <c r="D80" s="95">
        <v>138.22</v>
      </c>
      <c r="E80" s="95">
        <v>136.72</v>
      </c>
      <c r="F80" s="96">
        <v>-0.03</v>
      </c>
    </row>
    <row r="81" spans="1:6">
      <c r="A81" s="94">
        <v>1959</v>
      </c>
      <c r="B81" s="94">
        <v>1</v>
      </c>
      <c r="C81" s="95">
        <v>141.99</v>
      </c>
      <c r="D81" s="95">
        <v>144.97999999999999</v>
      </c>
      <c r="E81" s="95">
        <v>143.49</v>
      </c>
      <c r="F81" s="96">
        <v>0.05</v>
      </c>
    </row>
    <row r="82" spans="1:6">
      <c r="A82" s="94">
        <v>1959</v>
      </c>
      <c r="B82" s="94">
        <v>2</v>
      </c>
      <c r="C82" s="95">
        <v>139.09</v>
      </c>
      <c r="D82" s="95">
        <v>142.33000000000001</v>
      </c>
      <c r="E82" s="95">
        <v>140.71</v>
      </c>
      <c r="F82" s="96">
        <v>-0.02</v>
      </c>
    </row>
    <row r="83" spans="1:6">
      <c r="A83" s="94">
        <v>1959</v>
      </c>
      <c r="B83" s="94">
        <v>3</v>
      </c>
      <c r="C83" s="95">
        <v>136.86000000000001</v>
      </c>
      <c r="D83" s="95">
        <v>140.07</v>
      </c>
      <c r="E83" s="95">
        <v>138.47</v>
      </c>
      <c r="F83" s="96">
        <v>-0.02</v>
      </c>
    </row>
    <row r="84" spans="1:6">
      <c r="A84" s="94">
        <v>1959</v>
      </c>
      <c r="B84" s="94">
        <v>4</v>
      </c>
      <c r="C84" s="95">
        <v>133.80000000000001</v>
      </c>
      <c r="D84" s="95">
        <v>136.97</v>
      </c>
      <c r="E84" s="95">
        <v>135.38999999999999</v>
      </c>
      <c r="F84" s="96">
        <v>-0.02</v>
      </c>
    </row>
    <row r="85" spans="1:6">
      <c r="A85" s="94">
        <v>1959</v>
      </c>
      <c r="B85" s="94">
        <v>5</v>
      </c>
      <c r="C85" s="95">
        <v>131.11000000000001</v>
      </c>
      <c r="D85" s="95">
        <v>134.22999999999999</v>
      </c>
      <c r="E85" s="95">
        <v>132.66999999999999</v>
      </c>
      <c r="F85" s="96">
        <v>-0.02</v>
      </c>
    </row>
    <row r="86" spans="1:6">
      <c r="A86" s="94">
        <v>1959</v>
      </c>
      <c r="B86" s="94">
        <v>6</v>
      </c>
      <c r="C86" s="95">
        <v>134.71</v>
      </c>
      <c r="D86" s="95">
        <v>137.9</v>
      </c>
      <c r="E86" s="95">
        <v>136.31</v>
      </c>
      <c r="F86" s="96">
        <v>0.03</v>
      </c>
    </row>
    <row r="87" spans="1:6">
      <c r="A87" s="94">
        <v>1959</v>
      </c>
      <c r="B87" s="94">
        <v>7</v>
      </c>
      <c r="C87" s="95">
        <v>146.16</v>
      </c>
      <c r="D87" s="95">
        <v>149.66999999999999</v>
      </c>
      <c r="E87" s="95">
        <v>147.91999999999999</v>
      </c>
      <c r="F87" s="96">
        <v>0.09</v>
      </c>
    </row>
    <row r="88" spans="1:6">
      <c r="A88" s="94">
        <v>1959</v>
      </c>
      <c r="B88" s="94">
        <v>8</v>
      </c>
      <c r="C88" s="95">
        <v>150</v>
      </c>
      <c r="D88" s="95">
        <v>153.5</v>
      </c>
      <c r="E88" s="95">
        <v>151.75</v>
      </c>
      <c r="F88" s="96">
        <v>0.03</v>
      </c>
    </row>
    <row r="89" spans="1:6">
      <c r="A89" s="94">
        <v>1959</v>
      </c>
      <c r="B89" s="94">
        <v>9</v>
      </c>
      <c r="C89" s="95">
        <v>150</v>
      </c>
      <c r="D89" s="95">
        <v>153.5</v>
      </c>
      <c r="E89" s="95">
        <v>151.75</v>
      </c>
      <c r="F89" s="96">
        <v>0</v>
      </c>
    </row>
    <row r="90" spans="1:6">
      <c r="A90" s="94">
        <v>1959</v>
      </c>
      <c r="B90" s="94">
        <v>10</v>
      </c>
      <c r="C90" s="95">
        <v>158.06</v>
      </c>
      <c r="D90" s="95">
        <v>161.65</v>
      </c>
      <c r="E90" s="95">
        <v>159.86000000000001</v>
      </c>
      <c r="F90" s="96">
        <v>0.05</v>
      </c>
    </row>
    <row r="91" spans="1:6">
      <c r="A91" s="94">
        <v>1959</v>
      </c>
      <c r="B91" s="94">
        <v>11</v>
      </c>
      <c r="C91" s="95">
        <v>173.33</v>
      </c>
      <c r="D91" s="95">
        <v>177.3</v>
      </c>
      <c r="E91" s="95">
        <v>175.32</v>
      </c>
      <c r="F91" s="96">
        <v>0.1</v>
      </c>
    </row>
    <row r="92" spans="1:6">
      <c r="A92" s="94">
        <v>1959</v>
      </c>
      <c r="B92" s="94">
        <v>12</v>
      </c>
      <c r="C92" s="95">
        <v>180</v>
      </c>
      <c r="D92" s="95">
        <v>184.1</v>
      </c>
      <c r="E92" s="95">
        <v>182.05</v>
      </c>
      <c r="F92" s="96">
        <v>0.04</v>
      </c>
    </row>
    <row r="93" spans="1:6">
      <c r="A93" s="94">
        <v>1960</v>
      </c>
      <c r="B93" s="94">
        <v>1</v>
      </c>
      <c r="C93" s="95">
        <v>184.26</v>
      </c>
      <c r="D93" s="95">
        <v>189.92</v>
      </c>
      <c r="E93" s="95">
        <v>187.09</v>
      </c>
      <c r="F93" s="96">
        <v>0.03</v>
      </c>
    </row>
    <row r="94" spans="1:6">
      <c r="A94" s="94">
        <v>1960</v>
      </c>
      <c r="B94" s="94">
        <v>2</v>
      </c>
      <c r="C94" s="95">
        <v>182.25</v>
      </c>
      <c r="D94" s="95">
        <v>186.25</v>
      </c>
      <c r="E94" s="95">
        <v>184.25</v>
      </c>
      <c r="F94" s="96">
        <v>-0.02</v>
      </c>
    </row>
    <row r="95" spans="1:6">
      <c r="A95" s="94">
        <v>1960</v>
      </c>
      <c r="B95" s="94">
        <v>3</v>
      </c>
      <c r="C95" s="95">
        <v>182</v>
      </c>
      <c r="D95" s="95">
        <v>186</v>
      </c>
      <c r="E95" s="95">
        <v>184</v>
      </c>
      <c r="F95" s="96">
        <v>0</v>
      </c>
    </row>
    <row r="96" spans="1:6">
      <c r="A96" s="94">
        <v>1960</v>
      </c>
      <c r="B96" s="94">
        <v>4</v>
      </c>
      <c r="C96" s="95">
        <v>182</v>
      </c>
      <c r="D96" s="95">
        <v>186</v>
      </c>
      <c r="E96" s="95">
        <v>184</v>
      </c>
      <c r="F96" s="96">
        <v>0</v>
      </c>
    </row>
    <row r="97" spans="1:6">
      <c r="A97" s="94">
        <v>1960</v>
      </c>
      <c r="B97" s="94">
        <v>5</v>
      </c>
      <c r="C97" s="95">
        <v>182</v>
      </c>
      <c r="D97" s="95">
        <v>186</v>
      </c>
      <c r="E97" s="95">
        <v>184</v>
      </c>
      <c r="F97" s="96">
        <v>0</v>
      </c>
    </row>
    <row r="98" spans="1:6">
      <c r="A98" s="94">
        <v>1960</v>
      </c>
      <c r="B98" s="94">
        <v>6</v>
      </c>
      <c r="C98" s="95">
        <v>182</v>
      </c>
      <c r="D98" s="95">
        <v>186</v>
      </c>
      <c r="E98" s="95">
        <v>184</v>
      </c>
      <c r="F98" s="96">
        <v>0</v>
      </c>
    </row>
    <row r="99" spans="1:6">
      <c r="A99" s="94">
        <v>1960</v>
      </c>
      <c r="B99" s="94">
        <v>7</v>
      </c>
      <c r="C99" s="95">
        <v>182</v>
      </c>
      <c r="D99" s="95">
        <v>186</v>
      </c>
      <c r="E99" s="95">
        <v>184</v>
      </c>
      <c r="F99" s="96">
        <v>0</v>
      </c>
    </row>
    <row r="100" spans="1:6">
      <c r="A100" s="94">
        <v>1960</v>
      </c>
      <c r="B100" s="94">
        <v>8</v>
      </c>
      <c r="C100" s="95">
        <v>182</v>
      </c>
      <c r="D100" s="95">
        <v>186</v>
      </c>
      <c r="E100" s="95">
        <v>184</v>
      </c>
      <c r="F100" s="96">
        <v>0</v>
      </c>
    </row>
    <row r="101" spans="1:6">
      <c r="A101" s="94">
        <v>1960</v>
      </c>
      <c r="B101" s="94">
        <v>9</v>
      </c>
      <c r="C101" s="95">
        <v>182</v>
      </c>
      <c r="D101" s="95">
        <v>186</v>
      </c>
      <c r="E101" s="95">
        <v>184</v>
      </c>
      <c r="F101" s="96">
        <v>0</v>
      </c>
    </row>
    <row r="102" spans="1:6">
      <c r="A102" s="94">
        <v>1960</v>
      </c>
      <c r="B102" s="94">
        <v>10</v>
      </c>
      <c r="C102" s="95">
        <v>182</v>
      </c>
      <c r="D102" s="95">
        <v>186</v>
      </c>
      <c r="E102" s="95">
        <v>184</v>
      </c>
      <c r="F102" s="96">
        <v>0</v>
      </c>
    </row>
    <row r="103" spans="1:6">
      <c r="A103" s="94">
        <v>1960</v>
      </c>
      <c r="B103" s="94">
        <v>11</v>
      </c>
      <c r="C103" s="95">
        <v>182</v>
      </c>
      <c r="D103" s="95">
        <v>186</v>
      </c>
      <c r="E103" s="95">
        <v>184</v>
      </c>
      <c r="F103" s="96">
        <v>0</v>
      </c>
    </row>
    <row r="104" spans="1:6">
      <c r="A104" s="94">
        <v>1960</v>
      </c>
      <c r="B104" s="94">
        <v>12</v>
      </c>
      <c r="C104" s="95">
        <v>183.29</v>
      </c>
      <c r="D104" s="95">
        <v>187.45</v>
      </c>
      <c r="E104" s="95">
        <v>185.37</v>
      </c>
      <c r="F104" s="96">
        <v>0.01</v>
      </c>
    </row>
    <row r="105" spans="1:6">
      <c r="A105" s="94">
        <v>1961</v>
      </c>
      <c r="B105" s="94">
        <v>1</v>
      </c>
      <c r="C105" s="95">
        <v>201.58</v>
      </c>
      <c r="D105" s="95">
        <v>209.52</v>
      </c>
      <c r="E105" s="95">
        <v>205.55</v>
      </c>
      <c r="F105" s="96">
        <v>0.11</v>
      </c>
    </row>
    <row r="106" spans="1:6">
      <c r="A106" s="94">
        <v>1961</v>
      </c>
      <c r="B106" s="94">
        <v>2</v>
      </c>
      <c r="C106" s="95">
        <v>215</v>
      </c>
      <c r="D106" s="95">
        <v>220</v>
      </c>
      <c r="E106" s="95">
        <v>217.5</v>
      </c>
      <c r="F106" s="96">
        <v>0.06</v>
      </c>
    </row>
    <row r="107" spans="1:6">
      <c r="A107" s="94">
        <v>1961</v>
      </c>
      <c r="B107" s="94">
        <v>3</v>
      </c>
      <c r="C107" s="95">
        <v>240.97</v>
      </c>
      <c r="D107" s="95">
        <v>246.69</v>
      </c>
      <c r="E107" s="95">
        <v>243.83</v>
      </c>
      <c r="F107" s="96">
        <v>0.12</v>
      </c>
    </row>
    <row r="108" spans="1:6">
      <c r="A108" s="94">
        <v>1961</v>
      </c>
      <c r="B108" s="94">
        <v>4</v>
      </c>
      <c r="C108" s="95">
        <v>275.63</v>
      </c>
      <c r="D108" s="95">
        <v>282.23</v>
      </c>
      <c r="E108" s="95">
        <v>278.93</v>
      </c>
      <c r="F108" s="96">
        <v>0.14000000000000001</v>
      </c>
    </row>
    <row r="109" spans="1:6">
      <c r="A109" s="94">
        <v>1961</v>
      </c>
      <c r="B109" s="94">
        <v>5</v>
      </c>
      <c r="C109" s="95">
        <v>263.13</v>
      </c>
      <c r="D109" s="95">
        <v>270.10000000000002</v>
      </c>
      <c r="E109" s="95">
        <v>266.62</v>
      </c>
      <c r="F109" s="96">
        <v>-0.04</v>
      </c>
    </row>
    <row r="110" spans="1:6">
      <c r="A110" s="94">
        <v>1961</v>
      </c>
      <c r="B110" s="94">
        <v>6</v>
      </c>
      <c r="C110" s="95">
        <v>255.43</v>
      </c>
      <c r="D110" s="95">
        <v>263.10000000000002</v>
      </c>
      <c r="E110" s="95">
        <v>259.27</v>
      </c>
      <c r="F110" s="96">
        <v>-0.03</v>
      </c>
    </row>
    <row r="111" spans="1:6">
      <c r="A111" s="94">
        <v>1961</v>
      </c>
      <c r="B111" s="94">
        <v>7</v>
      </c>
      <c r="C111" s="95">
        <v>256</v>
      </c>
      <c r="D111" s="95">
        <v>264</v>
      </c>
      <c r="E111" s="95">
        <v>260</v>
      </c>
      <c r="F111" s="96">
        <v>0</v>
      </c>
    </row>
    <row r="112" spans="1:6">
      <c r="A112" s="94">
        <v>1961</v>
      </c>
      <c r="B112" s="94">
        <v>8</v>
      </c>
      <c r="C112" s="95">
        <v>263.06</v>
      </c>
      <c r="D112" s="95">
        <v>270.74</v>
      </c>
      <c r="E112" s="95">
        <v>266.89999999999998</v>
      </c>
      <c r="F112" s="96">
        <v>0.03</v>
      </c>
    </row>
    <row r="113" spans="1:6">
      <c r="A113" s="94">
        <v>1961</v>
      </c>
      <c r="B113" s="94">
        <v>9</v>
      </c>
      <c r="C113" s="95">
        <v>285.27</v>
      </c>
      <c r="D113" s="95">
        <v>293.37</v>
      </c>
      <c r="E113" s="95">
        <v>289.32</v>
      </c>
      <c r="F113" s="96">
        <v>0.08</v>
      </c>
    </row>
    <row r="114" spans="1:6">
      <c r="A114" s="94">
        <v>1961</v>
      </c>
      <c r="B114" s="94">
        <v>10</v>
      </c>
      <c r="C114" s="95">
        <v>295.48</v>
      </c>
      <c r="D114" s="95">
        <v>303.83999999999997</v>
      </c>
      <c r="E114" s="95">
        <v>299.66000000000003</v>
      </c>
      <c r="F114" s="96">
        <v>0.04</v>
      </c>
    </row>
    <row r="115" spans="1:6">
      <c r="A115" s="94">
        <v>1961</v>
      </c>
      <c r="B115" s="94">
        <v>11</v>
      </c>
      <c r="C115" s="95">
        <v>300</v>
      </c>
      <c r="D115" s="95">
        <v>307</v>
      </c>
      <c r="E115" s="95">
        <v>303.5</v>
      </c>
      <c r="F115" s="96">
        <v>0.01</v>
      </c>
    </row>
    <row r="116" spans="1:6">
      <c r="A116" s="94">
        <v>1961</v>
      </c>
      <c r="B116" s="94">
        <v>12</v>
      </c>
      <c r="C116" s="95">
        <v>300</v>
      </c>
      <c r="D116" s="95">
        <v>307</v>
      </c>
      <c r="E116" s="95">
        <v>303.5</v>
      </c>
      <c r="F116" s="96">
        <v>0</v>
      </c>
    </row>
    <row r="117" spans="1:6">
      <c r="A117" s="94">
        <v>1962</v>
      </c>
      <c r="B117" s="94">
        <v>1</v>
      </c>
      <c r="C117" s="95">
        <v>310</v>
      </c>
      <c r="D117" s="95">
        <v>318</v>
      </c>
      <c r="E117" s="95">
        <v>314</v>
      </c>
      <c r="F117" s="96">
        <v>0.03</v>
      </c>
    </row>
    <row r="118" spans="1:6">
      <c r="A118" s="94">
        <v>1962</v>
      </c>
      <c r="B118" s="94">
        <v>2</v>
      </c>
      <c r="C118" s="95">
        <v>310</v>
      </c>
      <c r="D118" s="95">
        <v>318</v>
      </c>
      <c r="E118" s="95">
        <v>314</v>
      </c>
      <c r="F118" s="96">
        <v>0</v>
      </c>
    </row>
    <row r="119" spans="1:6">
      <c r="A119" s="94">
        <v>1962</v>
      </c>
      <c r="B119" s="94">
        <v>3</v>
      </c>
      <c r="C119" s="95">
        <v>310</v>
      </c>
      <c r="D119" s="95">
        <v>318</v>
      </c>
      <c r="E119" s="95">
        <v>314</v>
      </c>
      <c r="F119" s="96">
        <v>0</v>
      </c>
    </row>
    <row r="120" spans="1:6">
      <c r="A120" s="94">
        <v>1962</v>
      </c>
      <c r="B120" s="94">
        <v>4</v>
      </c>
      <c r="C120" s="95">
        <v>310</v>
      </c>
      <c r="D120" s="95">
        <v>318</v>
      </c>
      <c r="E120" s="95">
        <v>314</v>
      </c>
      <c r="F120" s="96">
        <v>0</v>
      </c>
    </row>
    <row r="121" spans="1:6">
      <c r="A121" s="94">
        <v>1962</v>
      </c>
      <c r="B121" s="94">
        <v>5</v>
      </c>
      <c r="C121" s="95">
        <v>325</v>
      </c>
      <c r="D121" s="95">
        <v>334</v>
      </c>
      <c r="E121" s="95">
        <v>329.5</v>
      </c>
      <c r="F121" s="96">
        <v>0.05</v>
      </c>
    </row>
    <row r="122" spans="1:6">
      <c r="A122" s="94">
        <v>1962</v>
      </c>
      <c r="B122" s="94">
        <v>6</v>
      </c>
      <c r="C122" s="95">
        <v>350</v>
      </c>
      <c r="D122" s="95">
        <v>359</v>
      </c>
      <c r="E122" s="95">
        <v>354.5</v>
      </c>
      <c r="F122" s="96">
        <v>0.08</v>
      </c>
    </row>
    <row r="123" spans="1:6">
      <c r="A123" s="94">
        <v>1962</v>
      </c>
      <c r="B123" s="94">
        <v>7</v>
      </c>
      <c r="C123" s="95">
        <v>357</v>
      </c>
      <c r="D123" s="95">
        <v>367</v>
      </c>
      <c r="E123" s="95">
        <v>362</v>
      </c>
      <c r="F123" s="96">
        <v>0.02</v>
      </c>
    </row>
    <row r="124" spans="1:6">
      <c r="A124" s="94">
        <v>1962</v>
      </c>
      <c r="B124" s="94">
        <v>8</v>
      </c>
      <c r="C124" s="95">
        <v>381</v>
      </c>
      <c r="D124" s="95">
        <v>392</v>
      </c>
      <c r="E124" s="95">
        <v>386.5</v>
      </c>
      <c r="F124" s="96">
        <v>7.0000000000000007E-2</v>
      </c>
    </row>
    <row r="125" spans="1:6">
      <c r="A125" s="94">
        <v>1962</v>
      </c>
      <c r="B125" s="94">
        <v>9</v>
      </c>
      <c r="C125" s="95">
        <v>449.6</v>
      </c>
      <c r="D125" s="95">
        <v>463</v>
      </c>
      <c r="E125" s="95">
        <v>456.3</v>
      </c>
      <c r="F125" s="96">
        <v>0.18</v>
      </c>
    </row>
    <row r="126" spans="1:6">
      <c r="A126" s="94">
        <v>1962</v>
      </c>
      <c r="B126" s="94">
        <v>10</v>
      </c>
      <c r="C126" s="95">
        <v>460</v>
      </c>
      <c r="D126" s="95">
        <v>475</v>
      </c>
      <c r="E126" s="95">
        <v>467.5</v>
      </c>
      <c r="F126" s="96">
        <v>0.02</v>
      </c>
    </row>
    <row r="127" spans="1:6">
      <c r="A127" s="94">
        <v>1962</v>
      </c>
      <c r="B127" s="94">
        <v>11</v>
      </c>
      <c r="C127" s="95">
        <v>460</v>
      </c>
      <c r="D127" s="95">
        <v>475</v>
      </c>
      <c r="E127" s="95">
        <v>467.5</v>
      </c>
      <c r="F127" s="96">
        <v>0</v>
      </c>
    </row>
    <row r="128" spans="1:6">
      <c r="A128" s="94">
        <v>1962</v>
      </c>
      <c r="B128" s="94">
        <v>12</v>
      </c>
      <c r="C128" s="95">
        <v>460</v>
      </c>
      <c r="D128" s="95">
        <v>475</v>
      </c>
      <c r="E128" s="95">
        <v>467.5</v>
      </c>
      <c r="F128" s="96">
        <v>0</v>
      </c>
    </row>
    <row r="129" spans="1:6">
      <c r="A129" s="94">
        <v>1963</v>
      </c>
      <c r="B129" s="94">
        <v>1</v>
      </c>
      <c r="C129" s="95">
        <v>460</v>
      </c>
      <c r="D129" s="95">
        <v>475</v>
      </c>
      <c r="E129" s="95">
        <v>467.5</v>
      </c>
      <c r="F129" s="96">
        <v>0</v>
      </c>
    </row>
    <row r="130" spans="1:6">
      <c r="A130" s="94">
        <v>1963</v>
      </c>
      <c r="B130" s="94">
        <v>2</v>
      </c>
      <c r="C130" s="95">
        <v>460</v>
      </c>
      <c r="D130" s="95">
        <v>475</v>
      </c>
      <c r="E130" s="95">
        <v>467.5</v>
      </c>
      <c r="F130" s="96">
        <v>0</v>
      </c>
    </row>
    <row r="131" spans="1:6">
      <c r="A131" s="94">
        <v>1963</v>
      </c>
      <c r="B131" s="94">
        <v>3</v>
      </c>
      <c r="C131" s="95">
        <v>460</v>
      </c>
      <c r="D131" s="95">
        <v>475</v>
      </c>
      <c r="E131" s="95">
        <v>467.5</v>
      </c>
      <c r="F131" s="96">
        <v>0</v>
      </c>
    </row>
    <row r="132" spans="1:6">
      <c r="A132" s="94">
        <v>1963</v>
      </c>
      <c r="B132" s="94">
        <v>4</v>
      </c>
      <c r="C132" s="95">
        <v>500</v>
      </c>
      <c r="D132" s="95">
        <v>516</v>
      </c>
      <c r="E132" s="95">
        <v>508</v>
      </c>
      <c r="F132" s="96">
        <v>0.09</v>
      </c>
    </row>
    <row r="133" spans="1:6">
      <c r="A133" s="94">
        <v>1963</v>
      </c>
      <c r="B133" s="94">
        <v>5</v>
      </c>
      <c r="C133" s="95">
        <v>600</v>
      </c>
      <c r="D133" s="95">
        <v>620</v>
      </c>
      <c r="E133" s="95">
        <v>610</v>
      </c>
      <c r="F133" s="96">
        <v>0.2</v>
      </c>
    </row>
    <row r="134" spans="1:6">
      <c r="A134" s="94">
        <v>1963</v>
      </c>
      <c r="B134" s="94">
        <v>6</v>
      </c>
      <c r="C134" s="95">
        <v>600</v>
      </c>
      <c r="D134" s="95">
        <v>620</v>
      </c>
      <c r="E134" s="95">
        <v>610</v>
      </c>
      <c r="F134" s="96">
        <v>0</v>
      </c>
    </row>
    <row r="135" spans="1:6">
      <c r="A135" s="94">
        <v>1963</v>
      </c>
      <c r="B135" s="94">
        <v>7</v>
      </c>
      <c r="C135" s="95">
        <v>600</v>
      </c>
      <c r="D135" s="95">
        <v>620</v>
      </c>
      <c r="E135" s="95">
        <v>610</v>
      </c>
      <c r="F135" s="96">
        <v>0</v>
      </c>
    </row>
    <row r="136" spans="1:6">
      <c r="A136" s="94">
        <v>1963</v>
      </c>
      <c r="B136" s="94">
        <v>8</v>
      </c>
      <c r="C136" s="95">
        <v>600</v>
      </c>
      <c r="D136" s="95">
        <v>620</v>
      </c>
      <c r="E136" s="95">
        <v>610</v>
      </c>
      <c r="F136" s="96">
        <v>0</v>
      </c>
    </row>
    <row r="137" spans="1:6">
      <c r="A137" s="94">
        <v>1963</v>
      </c>
      <c r="B137" s="94">
        <v>9</v>
      </c>
      <c r="C137" s="95">
        <v>600</v>
      </c>
      <c r="D137" s="95">
        <v>620</v>
      </c>
      <c r="E137" s="95">
        <v>610</v>
      </c>
      <c r="F137" s="96">
        <v>0</v>
      </c>
    </row>
    <row r="138" spans="1:6">
      <c r="A138" s="94">
        <v>1963</v>
      </c>
      <c r="B138" s="94">
        <v>10</v>
      </c>
      <c r="C138" s="95">
        <v>600</v>
      </c>
      <c r="D138" s="95">
        <v>620</v>
      </c>
      <c r="E138" s="95">
        <v>610</v>
      </c>
      <c r="F138" s="96">
        <v>0</v>
      </c>
    </row>
    <row r="139" spans="1:6">
      <c r="A139" s="94">
        <v>1963</v>
      </c>
      <c r="B139" s="94">
        <v>11</v>
      </c>
      <c r="C139" s="95">
        <v>600</v>
      </c>
      <c r="D139" s="95">
        <v>620</v>
      </c>
      <c r="E139" s="95">
        <v>610</v>
      </c>
      <c r="F139" s="96">
        <v>0</v>
      </c>
    </row>
    <row r="140" spans="1:6">
      <c r="A140" s="94">
        <v>1963</v>
      </c>
      <c r="B140" s="94">
        <v>12</v>
      </c>
      <c r="C140" s="95">
        <v>600</v>
      </c>
      <c r="D140" s="95">
        <v>620</v>
      </c>
      <c r="E140" s="95">
        <v>610</v>
      </c>
      <c r="F140" s="96">
        <v>0</v>
      </c>
    </row>
    <row r="141" spans="1:6">
      <c r="A141" s="94">
        <v>1964</v>
      </c>
      <c r="B141" s="94">
        <v>1</v>
      </c>
      <c r="C141" s="95">
        <v>600</v>
      </c>
      <c r="D141" s="95">
        <v>620</v>
      </c>
      <c r="E141" s="95">
        <v>610</v>
      </c>
      <c r="F141" s="96">
        <v>0</v>
      </c>
    </row>
    <row r="142" spans="1:6">
      <c r="A142" s="94">
        <v>1964</v>
      </c>
      <c r="B142" s="94">
        <v>2</v>
      </c>
      <c r="C142" s="95">
        <v>708</v>
      </c>
      <c r="D142" s="95">
        <v>732</v>
      </c>
      <c r="E142" s="95">
        <v>720</v>
      </c>
      <c r="F142" s="96">
        <v>0.18</v>
      </c>
    </row>
    <row r="143" spans="1:6">
      <c r="A143" s="94">
        <v>1964</v>
      </c>
      <c r="B143" s="94">
        <v>3</v>
      </c>
      <c r="C143" s="95">
        <v>1139</v>
      </c>
      <c r="D143" s="95">
        <v>1179</v>
      </c>
      <c r="E143" s="95">
        <v>1159</v>
      </c>
      <c r="F143" s="96">
        <v>0.61</v>
      </c>
    </row>
    <row r="144" spans="1:6">
      <c r="A144" s="94">
        <v>1964</v>
      </c>
      <c r="B144" s="94">
        <v>4</v>
      </c>
      <c r="C144" s="95">
        <v>1160</v>
      </c>
      <c r="D144" s="95">
        <v>1200</v>
      </c>
      <c r="E144" s="95">
        <v>1180</v>
      </c>
      <c r="F144" s="96">
        <v>0.02</v>
      </c>
    </row>
    <row r="145" spans="1:6">
      <c r="A145" s="94">
        <v>1964</v>
      </c>
      <c r="B145" s="94">
        <v>5</v>
      </c>
      <c r="C145" s="95">
        <v>1160</v>
      </c>
      <c r="D145" s="95">
        <v>1200</v>
      </c>
      <c r="E145" s="95">
        <v>1180</v>
      </c>
      <c r="F145" s="96">
        <v>0</v>
      </c>
    </row>
    <row r="146" spans="1:6">
      <c r="A146" s="94">
        <v>1964</v>
      </c>
      <c r="B146" s="94">
        <v>6</v>
      </c>
      <c r="C146" s="95">
        <v>1160</v>
      </c>
      <c r="D146" s="95">
        <v>1200</v>
      </c>
      <c r="E146" s="95">
        <v>1180</v>
      </c>
      <c r="F146" s="96">
        <v>0</v>
      </c>
    </row>
    <row r="147" spans="1:6">
      <c r="A147" s="94">
        <v>1964</v>
      </c>
      <c r="B147" s="94">
        <v>7</v>
      </c>
      <c r="C147" s="95">
        <v>1160</v>
      </c>
      <c r="D147" s="95">
        <v>1200</v>
      </c>
      <c r="E147" s="95">
        <v>1180</v>
      </c>
      <c r="F147" s="96">
        <v>0</v>
      </c>
    </row>
    <row r="148" spans="1:6">
      <c r="A148" s="94">
        <v>1964</v>
      </c>
      <c r="B148" s="94">
        <v>8</v>
      </c>
      <c r="C148" s="95">
        <v>1194</v>
      </c>
      <c r="D148" s="95">
        <v>1234</v>
      </c>
      <c r="E148" s="95">
        <v>1214</v>
      </c>
      <c r="F148" s="96">
        <v>0.03</v>
      </c>
    </row>
    <row r="149" spans="1:6">
      <c r="A149" s="94">
        <v>1964</v>
      </c>
      <c r="B149" s="94">
        <v>9</v>
      </c>
      <c r="C149" s="95">
        <v>1533</v>
      </c>
      <c r="D149" s="95">
        <v>1589</v>
      </c>
      <c r="E149" s="95">
        <v>1561</v>
      </c>
      <c r="F149" s="96">
        <v>0.28999999999999998</v>
      </c>
    </row>
    <row r="150" spans="1:6">
      <c r="A150" s="94">
        <v>1964</v>
      </c>
      <c r="B150" s="94">
        <v>10</v>
      </c>
      <c r="C150" s="95">
        <v>1550</v>
      </c>
      <c r="D150" s="95">
        <v>1610</v>
      </c>
      <c r="E150" s="95">
        <v>1580</v>
      </c>
      <c r="F150" s="96">
        <v>0.01</v>
      </c>
    </row>
    <row r="151" spans="1:6">
      <c r="A151" s="94">
        <v>1964</v>
      </c>
      <c r="B151" s="94">
        <v>11</v>
      </c>
      <c r="C151" s="95">
        <v>1550</v>
      </c>
      <c r="D151" s="95">
        <v>1610</v>
      </c>
      <c r="E151" s="95">
        <v>1580</v>
      </c>
      <c r="F151" s="96">
        <v>0</v>
      </c>
    </row>
    <row r="152" spans="1:6">
      <c r="A152" s="94">
        <v>1964</v>
      </c>
      <c r="B152" s="94">
        <v>12</v>
      </c>
      <c r="C152" s="95">
        <v>1602</v>
      </c>
      <c r="D152" s="95">
        <v>1656</v>
      </c>
      <c r="E152" s="95">
        <v>1629</v>
      </c>
      <c r="F152" s="96">
        <v>0.03</v>
      </c>
    </row>
    <row r="153" spans="1:6">
      <c r="A153" s="94">
        <v>1965</v>
      </c>
      <c r="B153" s="94">
        <v>1</v>
      </c>
      <c r="C153" s="95">
        <v>1825</v>
      </c>
      <c r="D153" s="95">
        <v>1850</v>
      </c>
      <c r="E153" s="95">
        <v>1837.5</v>
      </c>
      <c r="F153" s="96">
        <v>0.13</v>
      </c>
    </row>
    <row r="154" spans="1:6">
      <c r="A154" s="94">
        <v>1965</v>
      </c>
      <c r="B154" s="94">
        <v>2</v>
      </c>
      <c r="C154" s="95">
        <v>1825</v>
      </c>
      <c r="D154" s="95">
        <v>1850</v>
      </c>
      <c r="E154" s="95">
        <v>1837.5</v>
      </c>
      <c r="F154" s="96">
        <v>0</v>
      </c>
    </row>
    <row r="155" spans="1:6">
      <c r="A155" s="94">
        <v>1965</v>
      </c>
      <c r="B155" s="94">
        <v>3</v>
      </c>
      <c r="C155" s="95">
        <v>1825</v>
      </c>
      <c r="D155" s="95">
        <v>1850</v>
      </c>
      <c r="E155" s="95">
        <v>1837.5</v>
      </c>
      <c r="F155" s="96">
        <v>0</v>
      </c>
    </row>
    <row r="156" spans="1:6">
      <c r="A156" s="94">
        <v>1965</v>
      </c>
      <c r="B156" s="94">
        <v>4</v>
      </c>
      <c r="C156" s="95">
        <v>1825</v>
      </c>
      <c r="D156" s="95">
        <v>1850</v>
      </c>
      <c r="E156" s="95">
        <v>1837.5</v>
      </c>
      <c r="F156" s="96">
        <v>0</v>
      </c>
    </row>
    <row r="157" spans="1:6">
      <c r="A157" s="94">
        <v>1965</v>
      </c>
      <c r="B157" s="94">
        <v>5</v>
      </c>
      <c r="C157" s="95">
        <v>1825</v>
      </c>
      <c r="D157" s="95">
        <v>1850</v>
      </c>
      <c r="E157" s="95">
        <v>1837.5</v>
      </c>
      <c r="F157" s="96">
        <v>0</v>
      </c>
    </row>
    <row r="158" spans="1:6">
      <c r="A158" s="94">
        <v>1965</v>
      </c>
      <c r="B158" s="94">
        <v>6</v>
      </c>
      <c r="C158" s="95">
        <v>1825</v>
      </c>
      <c r="D158" s="95">
        <v>1850</v>
      </c>
      <c r="E158" s="95">
        <v>1837.5</v>
      </c>
      <c r="F158" s="96">
        <v>0</v>
      </c>
    </row>
    <row r="159" spans="1:6">
      <c r="A159" s="94">
        <v>1965</v>
      </c>
      <c r="B159" s="94">
        <v>7</v>
      </c>
      <c r="C159" s="95">
        <v>1825</v>
      </c>
      <c r="D159" s="95">
        <v>1850</v>
      </c>
      <c r="E159" s="95">
        <v>1837.5</v>
      </c>
      <c r="F159" s="96">
        <v>0</v>
      </c>
    </row>
    <row r="160" spans="1:6">
      <c r="A160" s="94">
        <v>1965</v>
      </c>
      <c r="B160" s="94">
        <v>8</v>
      </c>
      <c r="C160" s="95">
        <v>1825</v>
      </c>
      <c r="D160" s="95">
        <v>1850</v>
      </c>
      <c r="E160" s="95">
        <v>1837.5</v>
      </c>
      <c r="F160" s="96">
        <v>0</v>
      </c>
    </row>
    <row r="161" spans="1:6">
      <c r="A161" s="94">
        <v>1965</v>
      </c>
      <c r="B161" s="94">
        <v>9</v>
      </c>
      <c r="C161" s="95">
        <v>1825</v>
      </c>
      <c r="D161" s="95">
        <v>1850</v>
      </c>
      <c r="E161" s="95">
        <v>1837.5</v>
      </c>
      <c r="F161" s="96">
        <v>0</v>
      </c>
    </row>
    <row r="162" spans="1:6">
      <c r="A162" s="94">
        <v>1965</v>
      </c>
      <c r="B162" s="94">
        <v>10</v>
      </c>
      <c r="C162" s="95">
        <v>1825</v>
      </c>
      <c r="D162" s="95">
        <v>1850</v>
      </c>
      <c r="E162" s="95">
        <v>1837.5</v>
      </c>
      <c r="F162" s="96">
        <v>0</v>
      </c>
    </row>
    <row r="163" spans="1:6">
      <c r="A163" s="94">
        <v>1965</v>
      </c>
      <c r="B163" s="94">
        <v>11</v>
      </c>
      <c r="C163" s="95">
        <v>2042</v>
      </c>
      <c r="D163" s="95">
        <v>2064</v>
      </c>
      <c r="E163" s="95">
        <v>2053</v>
      </c>
      <c r="F163" s="96">
        <v>0.12</v>
      </c>
    </row>
    <row r="164" spans="1:6">
      <c r="A164" s="94">
        <v>1965</v>
      </c>
      <c r="B164" s="94">
        <v>12</v>
      </c>
      <c r="C164" s="95">
        <v>2200</v>
      </c>
      <c r="D164" s="95">
        <v>2220</v>
      </c>
      <c r="E164" s="95">
        <v>2210</v>
      </c>
      <c r="F164" s="96">
        <v>0.08</v>
      </c>
    </row>
    <row r="165" spans="1:6">
      <c r="A165" s="94">
        <v>1966</v>
      </c>
      <c r="B165" s="94">
        <v>1</v>
      </c>
      <c r="C165" s="95">
        <v>2200</v>
      </c>
      <c r="D165" s="95">
        <v>2220</v>
      </c>
      <c r="E165" s="95">
        <v>2210</v>
      </c>
      <c r="F165" s="96">
        <v>0</v>
      </c>
    </row>
    <row r="166" spans="1:6">
      <c r="A166" s="94">
        <v>1966</v>
      </c>
      <c r="B166" s="94">
        <v>2</v>
      </c>
      <c r="C166" s="95">
        <v>2200</v>
      </c>
      <c r="D166" s="95">
        <v>2220</v>
      </c>
      <c r="E166" s="95">
        <v>2210</v>
      </c>
      <c r="F166" s="96">
        <v>0</v>
      </c>
    </row>
    <row r="167" spans="1:6">
      <c r="A167" s="94">
        <v>1966</v>
      </c>
      <c r="B167" s="94">
        <v>3</v>
      </c>
      <c r="C167" s="95">
        <v>2200</v>
      </c>
      <c r="D167" s="95">
        <v>2220</v>
      </c>
      <c r="E167" s="95">
        <v>2210</v>
      </c>
      <c r="F167" s="96">
        <v>0</v>
      </c>
    </row>
    <row r="168" spans="1:6">
      <c r="A168" s="94">
        <v>1966</v>
      </c>
      <c r="B168" s="94">
        <v>4</v>
      </c>
      <c r="C168" s="95">
        <v>2200</v>
      </c>
      <c r="D168" s="95">
        <v>2220</v>
      </c>
      <c r="E168" s="95">
        <v>2210</v>
      </c>
      <c r="F168" s="96">
        <v>0</v>
      </c>
    </row>
    <row r="169" spans="1:6">
      <c r="A169" s="94">
        <v>1966</v>
      </c>
      <c r="B169" s="94">
        <v>5</v>
      </c>
      <c r="C169" s="95">
        <v>2200</v>
      </c>
      <c r="D169" s="95">
        <v>2220</v>
      </c>
      <c r="E169" s="95">
        <v>2210</v>
      </c>
      <c r="F169" s="96">
        <v>0</v>
      </c>
    </row>
    <row r="170" spans="1:6">
      <c r="A170" s="94">
        <v>1966</v>
      </c>
      <c r="B170" s="94">
        <v>6</v>
      </c>
      <c r="C170" s="95">
        <v>2200</v>
      </c>
      <c r="D170" s="95">
        <v>2220</v>
      </c>
      <c r="E170" s="95">
        <v>2210</v>
      </c>
      <c r="F170" s="96">
        <v>0</v>
      </c>
    </row>
    <row r="171" spans="1:6">
      <c r="A171" s="94">
        <v>1966</v>
      </c>
      <c r="B171" s="94">
        <v>7</v>
      </c>
      <c r="C171" s="95">
        <v>2200</v>
      </c>
      <c r="D171" s="95">
        <v>2220</v>
      </c>
      <c r="E171" s="95">
        <v>2210</v>
      </c>
      <c r="F171" s="96">
        <v>0</v>
      </c>
    </row>
    <row r="172" spans="1:6">
      <c r="A172" s="94">
        <v>1966</v>
      </c>
      <c r="B172" s="94">
        <v>8</v>
      </c>
      <c r="C172" s="95">
        <v>2200</v>
      </c>
      <c r="D172" s="95">
        <v>2220</v>
      </c>
      <c r="E172" s="95">
        <v>2210</v>
      </c>
      <c r="F172" s="96">
        <v>0</v>
      </c>
    </row>
    <row r="173" spans="1:6">
      <c r="A173" s="94">
        <v>1966</v>
      </c>
      <c r="B173" s="94">
        <v>9</v>
      </c>
      <c r="C173" s="95">
        <v>2200</v>
      </c>
      <c r="D173" s="95">
        <v>2220</v>
      </c>
      <c r="E173" s="95">
        <v>2210</v>
      </c>
      <c r="F173" s="96">
        <v>0</v>
      </c>
    </row>
    <row r="174" spans="1:6">
      <c r="A174" s="94">
        <v>1966</v>
      </c>
      <c r="B174" s="94">
        <v>10</v>
      </c>
      <c r="C174" s="95">
        <v>2200</v>
      </c>
      <c r="D174" s="95">
        <v>2220</v>
      </c>
      <c r="E174" s="95">
        <v>2210</v>
      </c>
      <c r="F174" s="96">
        <v>0</v>
      </c>
    </row>
    <row r="175" spans="1:6">
      <c r="A175" s="94">
        <v>1966</v>
      </c>
      <c r="B175" s="94">
        <v>11</v>
      </c>
      <c r="C175" s="95">
        <v>2200</v>
      </c>
      <c r="D175" s="95">
        <v>2220</v>
      </c>
      <c r="E175" s="95">
        <v>2210</v>
      </c>
      <c r="F175" s="96">
        <v>0</v>
      </c>
    </row>
    <row r="176" spans="1:6">
      <c r="A176" s="94">
        <v>1966</v>
      </c>
      <c r="B176" s="94">
        <v>12</v>
      </c>
      <c r="C176" s="95">
        <v>2200</v>
      </c>
      <c r="D176" s="95">
        <v>2220</v>
      </c>
      <c r="E176" s="95">
        <v>2210</v>
      </c>
      <c r="F176" s="96">
        <v>0</v>
      </c>
    </row>
    <row r="177" spans="1:6">
      <c r="A177" s="94">
        <v>1967</v>
      </c>
      <c r="B177" s="94">
        <v>1</v>
      </c>
      <c r="C177" s="95">
        <v>2200</v>
      </c>
      <c r="D177" s="95">
        <v>2220</v>
      </c>
      <c r="E177" s="95">
        <v>2210</v>
      </c>
      <c r="F177" s="96">
        <v>0</v>
      </c>
    </row>
    <row r="178" spans="1:6">
      <c r="A178" s="94">
        <v>1967</v>
      </c>
      <c r="B178" s="94">
        <v>2</v>
      </c>
      <c r="C178" s="95">
        <v>2.58</v>
      </c>
      <c r="D178" s="95">
        <v>2.59</v>
      </c>
      <c r="E178" s="95">
        <v>2.59</v>
      </c>
      <c r="F178" s="96">
        <v>-1</v>
      </c>
    </row>
    <row r="179" spans="1:6">
      <c r="A179" s="94">
        <v>1967</v>
      </c>
      <c r="B179" s="94">
        <v>3</v>
      </c>
      <c r="C179" s="95">
        <v>2.7</v>
      </c>
      <c r="D179" s="95">
        <v>2.7149999999999999</v>
      </c>
      <c r="E179" s="95">
        <v>2.71</v>
      </c>
      <c r="F179" s="96">
        <v>0.05</v>
      </c>
    </row>
    <row r="180" spans="1:6">
      <c r="A180" s="94">
        <v>1967</v>
      </c>
      <c r="B180" s="94">
        <v>4</v>
      </c>
      <c r="C180" s="95">
        <v>2.7</v>
      </c>
      <c r="D180" s="95">
        <v>2.7149999999999999</v>
      </c>
      <c r="E180" s="95">
        <v>2.71</v>
      </c>
      <c r="F180" s="96">
        <v>0</v>
      </c>
    </row>
    <row r="181" spans="1:6">
      <c r="A181" s="94">
        <v>1967</v>
      </c>
      <c r="B181" s="94">
        <v>5</v>
      </c>
      <c r="C181" s="95">
        <v>2.7</v>
      </c>
      <c r="D181" s="95">
        <v>2.7149999999999999</v>
      </c>
      <c r="E181" s="95">
        <v>2.71</v>
      </c>
      <c r="F181" s="96">
        <v>0</v>
      </c>
    </row>
    <row r="182" spans="1:6">
      <c r="A182" s="94">
        <v>1967</v>
      </c>
      <c r="B182" s="94">
        <v>6</v>
      </c>
      <c r="C182" s="95">
        <v>2.7</v>
      </c>
      <c r="D182" s="95">
        <v>2.7149999999999999</v>
      </c>
      <c r="E182" s="95">
        <v>2.71</v>
      </c>
      <c r="F182" s="96">
        <v>0</v>
      </c>
    </row>
    <row r="183" spans="1:6">
      <c r="A183" s="94">
        <v>1967</v>
      </c>
      <c r="B183" s="94">
        <v>7</v>
      </c>
      <c r="C183" s="95">
        <v>2.7</v>
      </c>
      <c r="D183" s="95">
        <v>2.7149999999999999</v>
      </c>
      <c r="E183" s="95">
        <v>2.71</v>
      </c>
      <c r="F183" s="96">
        <v>0</v>
      </c>
    </row>
    <row r="184" spans="1:6">
      <c r="A184" s="94">
        <v>1967</v>
      </c>
      <c r="B184" s="94">
        <v>8</v>
      </c>
      <c r="C184" s="95">
        <v>2.7</v>
      </c>
      <c r="D184" s="95">
        <v>2.7149999999999999</v>
      </c>
      <c r="E184" s="95">
        <v>2.71</v>
      </c>
      <c r="F184" s="96">
        <v>0</v>
      </c>
    </row>
    <row r="185" spans="1:6">
      <c r="A185" s="94">
        <v>1967</v>
      </c>
      <c r="B185" s="94">
        <v>9</v>
      </c>
      <c r="C185" s="95">
        <v>2.7</v>
      </c>
      <c r="D185" s="95">
        <v>2.7149999999999999</v>
      </c>
      <c r="E185" s="95">
        <v>2.71</v>
      </c>
      <c r="F185" s="96">
        <v>0</v>
      </c>
    </row>
    <row r="186" spans="1:6">
      <c r="A186" s="94">
        <v>1967</v>
      </c>
      <c r="B186" s="94">
        <v>10</v>
      </c>
      <c r="C186" s="95">
        <v>2.7</v>
      </c>
      <c r="D186" s="95">
        <v>2.7149999999999999</v>
      </c>
      <c r="E186" s="95">
        <v>2.71</v>
      </c>
      <c r="F186" s="96">
        <v>0</v>
      </c>
    </row>
    <row r="187" spans="1:6">
      <c r="A187" s="94">
        <v>1967</v>
      </c>
      <c r="B187" s="94">
        <v>11</v>
      </c>
      <c r="C187" s="95">
        <v>2.7</v>
      </c>
      <c r="D187" s="95">
        <v>2.7149999999999999</v>
      </c>
      <c r="E187" s="95">
        <v>2.71</v>
      </c>
      <c r="F187" s="96">
        <v>0</v>
      </c>
    </row>
    <row r="188" spans="1:6">
      <c r="A188" s="94">
        <v>1967</v>
      </c>
      <c r="B188" s="94">
        <v>12</v>
      </c>
      <c r="C188" s="95">
        <v>2.7</v>
      </c>
      <c r="D188" s="95">
        <v>2.7149999999999999</v>
      </c>
      <c r="E188" s="95">
        <v>2.71</v>
      </c>
      <c r="F188" s="96">
        <v>0</v>
      </c>
    </row>
    <row r="189" spans="1:6">
      <c r="A189" s="94">
        <v>1968</v>
      </c>
      <c r="B189" s="94">
        <v>1</v>
      </c>
      <c r="C189" s="95">
        <v>3.2</v>
      </c>
      <c r="D189" s="95">
        <v>3.22</v>
      </c>
      <c r="E189" s="95">
        <v>3.21</v>
      </c>
      <c r="F189" s="96">
        <v>0.18</v>
      </c>
    </row>
    <row r="190" spans="1:6">
      <c r="A190" s="94">
        <v>1968</v>
      </c>
      <c r="B190" s="94">
        <v>2</v>
      </c>
      <c r="C190" s="95">
        <v>3.2</v>
      </c>
      <c r="D190" s="95">
        <v>3.22</v>
      </c>
      <c r="E190" s="95">
        <v>3.21</v>
      </c>
      <c r="F190" s="96">
        <v>0</v>
      </c>
    </row>
    <row r="191" spans="1:6">
      <c r="A191" s="94">
        <v>1968</v>
      </c>
      <c r="B191" s="94">
        <v>3</v>
      </c>
      <c r="C191" s="95">
        <v>3.2</v>
      </c>
      <c r="D191" s="95">
        <v>3.22</v>
      </c>
      <c r="E191" s="95">
        <v>3.21</v>
      </c>
      <c r="F191" s="96">
        <v>0</v>
      </c>
    </row>
    <row r="192" spans="1:6">
      <c r="A192" s="94">
        <v>1968</v>
      </c>
      <c r="B192" s="94">
        <v>4</v>
      </c>
      <c r="C192" s="95">
        <v>3.2</v>
      </c>
      <c r="D192" s="95">
        <v>3.22</v>
      </c>
      <c r="E192" s="95">
        <v>3.21</v>
      </c>
      <c r="F192" s="96">
        <v>0</v>
      </c>
    </row>
    <row r="193" spans="1:6">
      <c r="A193" s="94">
        <v>1968</v>
      </c>
      <c r="B193" s="94">
        <v>5</v>
      </c>
      <c r="C193" s="95">
        <v>3.2</v>
      </c>
      <c r="D193" s="95">
        <v>3.22</v>
      </c>
      <c r="E193" s="95">
        <v>3.21</v>
      </c>
      <c r="F193" s="96">
        <v>0</v>
      </c>
    </row>
    <row r="194" spans="1:6">
      <c r="A194" s="94">
        <v>1968</v>
      </c>
      <c r="B194" s="94">
        <v>6</v>
      </c>
      <c r="C194" s="95">
        <v>3.2</v>
      </c>
      <c r="D194" s="95">
        <v>3.22</v>
      </c>
      <c r="E194" s="95">
        <v>3.21</v>
      </c>
      <c r="F194" s="96">
        <v>0</v>
      </c>
    </row>
    <row r="195" spans="1:6">
      <c r="A195" s="94">
        <v>1968</v>
      </c>
      <c r="B195" s="94">
        <v>7</v>
      </c>
      <c r="C195" s="95">
        <v>3.2</v>
      </c>
      <c r="D195" s="95">
        <v>3.22</v>
      </c>
      <c r="E195" s="95">
        <v>3.21</v>
      </c>
      <c r="F195" s="96">
        <v>0</v>
      </c>
    </row>
    <row r="196" spans="1:6">
      <c r="A196" s="94">
        <v>1968</v>
      </c>
      <c r="B196" s="94">
        <v>8</v>
      </c>
      <c r="C196" s="95">
        <v>3.28</v>
      </c>
      <c r="D196" s="95">
        <v>3.3</v>
      </c>
      <c r="E196" s="95">
        <v>3.29</v>
      </c>
      <c r="F196" s="96">
        <v>0.02</v>
      </c>
    </row>
    <row r="197" spans="1:6">
      <c r="A197" s="94">
        <v>1968</v>
      </c>
      <c r="B197" s="94">
        <v>9</v>
      </c>
      <c r="C197" s="95">
        <v>3.64</v>
      </c>
      <c r="D197" s="95">
        <v>3.66</v>
      </c>
      <c r="E197" s="95">
        <v>3.65</v>
      </c>
      <c r="F197" s="96">
        <v>0.11</v>
      </c>
    </row>
    <row r="198" spans="1:6">
      <c r="A198" s="94">
        <v>1968</v>
      </c>
      <c r="B198" s="94">
        <v>10</v>
      </c>
      <c r="C198" s="95">
        <v>3.68</v>
      </c>
      <c r="D198" s="95">
        <v>3.7</v>
      </c>
      <c r="E198" s="95">
        <v>3.69</v>
      </c>
      <c r="F198" s="96">
        <v>0.01</v>
      </c>
    </row>
    <row r="199" spans="1:6">
      <c r="A199" s="94">
        <v>1968</v>
      </c>
      <c r="B199" s="94">
        <v>11</v>
      </c>
      <c r="C199" s="95">
        <v>3.71</v>
      </c>
      <c r="D199" s="95">
        <v>3.73</v>
      </c>
      <c r="E199" s="95">
        <v>3.72</v>
      </c>
      <c r="F199" s="96">
        <v>0.01</v>
      </c>
    </row>
    <row r="200" spans="1:6">
      <c r="A200" s="94">
        <v>1968</v>
      </c>
      <c r="B200" s="94">
        <v>12</v>
      </c>
      <c r="C200" s="95">
        <v>3.79</v>
      </c>
      <c r="D200" s="95">
        <v>3.82</v>
      </c>
      <c r="E200" s="95">
        <v>3.81</v>
      </c>
      <c r="F200" s="96">
        <v>0.02</v>
      </c>
    </row>
    <row r="201" spans="1:6">
      <c r="A201" s="94">
        <v>1969</v>
      </c>
      <c r="B201" s="94">
        <v>1</v>
      </c>
      <c r="C201" s="95">
        <v>3.81</v>
      </c>
      <c r="D201" s="95">
        <v>3.83</v>
      </c>
      <c r="E201" s="95">
        <v>3.82</v>
      </c>
      <c r="F201" s="96">
        <v>0</v>
      </c>
    </row>
    <row r="202" spans="1:6">
      <c r="A202" s="94">
        <v>1969</v>
      </c>
      <c r="B202" s="94">
        <v>2</v>
      </c>
      <c r="C202" s="95">
        <v>3.88</v>
      </c>
      <c r="D202" s="95">
        <v>3.9049999999999998</v>
      </c>
      <c r="E202" s="95">
        <v>3.89</v>
      </c>
      <c r="F202" s="96">
        <v>0.02</v>
      </c>
    </row>
    <row r="203" spans="1:6">
      <c r="A203" s="94">
        <v>1969</v>
      </c>
      <c r="B203" s="94">
        <v>3</v>
      </c>
      <c r="C203" s="95">
        <v>3.94</v>
      </c>
      <c r="D203" s="95">
        <v>3.97</v>
      </c>
      <c r="E203" s="95">
        <v>3.96</v>
      </c>
      <c r="F203" s="96">
        <v>0.02</v>
      </c>
    </row>
    <row r="204" spans="1:6">
      <c r="A204" s="94">
        <v>1969</v>
      </c>
      <c r="B204" s="94">
        <v>4</v>
      </c>
      <c r="C204" s="95">
        <v>3.98</v>
      </c>
      <c r="D204" s="95">
        <v>4</v>
      </c>
      <c r="E204" s="95">
        <v>3.99</v>
      </c>
      <c r="F204" s="96">
        <v>0.01</v>
      </c>
    </row>
    <row r="205" spans="1:6">
      <c r="A205" s="94">
        <v>1969</v>
      </c>
      <c r="B205" s="94">
        <v>5</v>
      </c>
      <c r="C205" s="95">
        <v>4</v>
      </c>
      <c r="D205" s="95">
        <v>4.03</v>
      </c>
      <c r="E205" s="95">
        <v>4.0199999999999996</v>
      </c>
      <c r="F205" s="96">
        <v>0.01</v>
      </c>
    </row>
    <row r="206" spans="1:6">
      <c r="A206" s="94">
        <v>1969</v>
      </c>
      <c r="B206" s="94">
        <v>6</v>
      </c>
      <c r="C206" s="95">
        <v>4.03</v>
      </c>
      <c r="D206" s="95">
        <v>4.05</v>
      </c>
      <c r="E206" s="95">
        <v>4.04</v>
      </c>
      <c r="F206" s="96">
        <v>0</v>
      </c>
    </row>
    <row r="207" spans="1:6">
      <c r="A207" s="94">
        <v>1969</v>
      </c>
      <c r="B207" s="94">
        <v>7</v>
      </c>
      <c r="C207" s="95">
        <v>4.07</v>
      </c>
      <c r="D207" s="95">
        <v>4.09</v>
      </c>
      <c r="E207" s="95">
        <v>4.08</v>
      </c>
      <c r="F207" s="96">
        <v>0.01</v>
      </c>
    </row>
    <row r="208" spans="1:6">
      <c r="A208" s="94">
        <v>1969</v>
      </c>
      <c r="B208" s="94">
        <v>8</v>
      </c>
      <c r="C208" s="95">
        <v>4.08</v>
      </c>
      <c r="D208" s="95">
        <v>4.1100000000000003</v>
      </c>
      <c r="E208" s="95">
        <v>4.0999999999999996</v>
      </c>
      <c r="F208" s="96">
        <v>0</v>
      </c>
    </row>
    <row r="209" spans="1:6">
      <c r="A209" s="94">
        <v>1969</v>
      </c>
      <c r="B209" s="94">
        <v>9</v>
      </c>
      <c r="C209" s="95">
        <v>4.13</v>
      </c>
      <c r="D209" s="95">
        <v>4.1500000000000004</v>
      </c>
      <c r="E209" s="95">
        <v>4.1399999999999997</v>
      </c>
      <c r="F209" s="96">
        <v>0.01</v>
      </c>
    </row>
    <row r="210" spans="1:6">
      <c r="A210" s="94">
        <v>1969</v>
      </c>
      <c r="B210" s="94">
        <v>10</v>
      </c>
      <c r="C210" s="95">
        <v>4.18</v>
      </c>
      <c r="D210" s="95">
        <v>4.2050000000000001</v>
      </c>
      <c r="E210" s="95">
        <v>4.1900000000000004</v>
      </c>
      <c r="F210" s="96">
        <v>0.01</v>
      </c>
    </row>
    <row r="211" spans="1:6">
      <c r="A211" s="94">
        <v>1969</v>
      </c>
      <c r="B211" s="94">
        <v>11</v>
      </c>
      <c r="C211" s="95">
        <v>4.2300000000000004</v>
      </c>
      <c r="D211" s="95">
        <v>4.25</v>
      </c>
      <c r="E211" s="95">
        <v>4.24</v>
      </c>
      <c r="F211" s="96">
        <v>0.01</v>
      </c>
    </row>
    <row r="212" spans="1:6">
      <c r="A212" s="94">
        <v>1969</v>
      </c>
      <c r="B212" s="94">
        <v>12</v>
      </c>
      <c r="C212" s="95">
        <v>4.29</v>
      </c>
      <c r="D212" s="95">
        <v>4.3099999999999996</v>
      </c>
      <c r="E212" s="95">
        <v>4.3</v>
      </c>
      <c r="F212" s="96">
        <v>0.01</v>
      </c>
    </row>
    <row r="213" spans="1:6">
      <c r="A213" s="94">
        <v>1970</v>
      </c>
      <c r="B213" s="94">
        <v>1</v>
      </c>
      <c r="C213" s="95">
        <v>4.33</v>
      </c>
      <c r="D213" s="95">
        <v>4.3499999999999996</v>
      </c>
      <c r="E213" s="95">
        <v>4.34</v>
      </c>
      <c r="F213" s="96">
        <v>0.01</v>
      </c>
    </row>
    <row r="214" spans="1:6">
      <c r="A214" s="94">
        <v>1970</v>
      </c>
      <c r="B214" s="94">
        <v>2</v>
      </c>
      <c r="C214" s="95">
        <v>4.37</v>
      </c>
      <c r="D214" s="95">
        <v>4.4000000000000004</v>
      </c>
      <c r="E214" s="95">
        <v>4.3899999999999997</v>
      </c>
      <c r="F214" s="96">
        <v>0.01</v>
      </c>
    </row>
    <row r="215" spans="1:6">
      <c r="A215" s="94">
        <v>1970</v>
      </c>
      <c r="B215" s="94">
        <v>3</v>
      </c>
      <c r="C215" s="95">
        <v>4.3899999999999997</v>
      </c>
      <c r="D215" s="95">
        <v>4.42</v>
      </c>
      <c r="E215" s="95">
        <v>4.41</v>
      </c>
      <c r="F215" s="96">
        <v>0</v>
      </c>
    </row>
    <row r="216" spans="1:6">
      <c r="A216" s="94">
        <v>1970</v>
      </c>
      <c r="B216" s="94">
        <v>4</v>
      </c>
      <c r="C216" s="95">
        <v>4.46</v>
      </c>
      <c r="D216" s="95">
        <v>4.49</v>
      </c>
      <c r="E216" s="95">
        <v>4.4800000000000004</v>
      </c>
      <c r="F216" s="96">
        <v>0.02</v>
      </c>
    </row>
    <row r="217" spans="1:6">
      <c r="A217" s="94">
        <v>1970</v>
      </c>
      <c r="B217" s="94">
        <v>5</v>
      </c>
      <c r="C217" s="95">
        <v>4.49</v>
      </c>
      <c r="D217" s="95">
        <v>4.5199999999999996</v>
      </c>
      <c r="E217" s="95">
        <v>4.51</v>
      </c>
      <c r="F217" s="96">
        <v>0.01</v>
      </c>
    </row>
    <row r="218" spans="1:6">
      <c r="A218" s="94">
        <v>1970</v>
      </c>
      <c r="B218" s="94">
        <v>6</v>
      </c>
      <c r="C218" s="95">
        <v>4.53</v>
      </c>
      <c r="D218" s="95">
        <v>4.5599999999999996</v>
      </c>
      <c r="E218" s="95">
        <v>4.55</v>
      </c>
      <c r="F218" s="96">
        <v>0.01</v>
      </c>
    </row>
    <row r="219" spans="1:6">
      <c r="A219" s="94">
        <v>1970</v>
      </c>
      <c r="B219" s="94">
        <v>7</v>
      </c>
      <c r="C219" s="95">
        <v>4.58</v>
      </c>
      <c r="D219" s="95">
        <v>4.6100000000000003</v>
      </c>
      <c r="E219" s="95">
        <v>4.5999999999999996</v>
      </c>
      <c r="F219" s="96">
        <v>0.01</v>
      </c>
    </row>
    <row r="220" spans="1:6">
      <c r="A220" s="94">
        <v>1970</v>
      </c>
      <c r="B220" s="94">
        <v>8</v>
      </c>
      <c r="C220" s="95">
        <v>4.62</v>
      </c>
      <c r="D220" s="95">
        <v>4.6500000000000004</v>
      </c>
      <c r="E220" s="95">
        <v>4.6399999999999997</v>
      </c>
      <c r="F220" s="96">
        <v>0.01</v>
      </c>
    </row>
    <row r="221" spans="1:6">
      <c r="A221" s="94">
        <v>1970</v>
      </c>
      <c r="B221" s="94">
        <v>9</v>
      </c>
      <c r="C221" s="95">
        <v>4.6500000000000004</v>
      </c>
      <c r="D221" s="95">
        <v>4.68</v>
      </c>
      <c r="E221" s="95">
        <v>4.67</v>
      </c>
      <c r="F221" s="96">
        <v>0.01</v>
      </c>
    </row>
    <row r="222" spans="1:6">
      <c r="A222" s="94">
        <v>1970</v>
      </c>
      <c r="B222" s="94">
        <v>10</v>
      </c>
      <c r="C222" s="95">
        <v>4.6900000000000004</v>
      </c>
      <c r="D222" s="95">
        <v>4.72</v>
      </c>
      <c r="E222" s="95">
        <v>4.71</v>
      </c>
      <c r="F222" s="96">
        <v>0.01</v>
      </c>
    </row>
    <row r="223" spans="1:6">
      <c r="A223" s="94">
        <v>1970</v>
      </c>
      <c r="B223" s="94">
        <v>11</v>
      </c>
      <c r="C223" s="95">
        <v>4.8</v>
      </c>
      <c r="D223" s="95">
        <v>4.83</v>
      </c>
      <c r="E223" s="95">
        <v>4.82</v>
      </c>
      <c r="F223" s="96">
        <v>0.02</v>
      </c>
    </row>
    <row r="224" spans="1:6">
      <c r="A224" s="94">
        <v>1970</v>
      </c>
      <c r="B224" s="94">
        <v>12</v>
      </c>
      <c r="C224" s="95">
        <v>4.8600000000000003</v>
      </c>
      <c r="D224" s="95">
        <v>4.8899999999999997</v>
      </c>
      <c r="E224" s="95">
        <v>4.88</v>
      </c>
      <c r="F224" s="96">
        <v>0.01</v>
      </c>
    </row>
    <row r="225" spans="1:6">
      <c r="A225" s="94">
        <v>1971</v>
      </c>
      <c r="B225" s="94">
        <v>1</v>
      </c>
      <c r="C225" s="95">
        <v>4.92</v>
      </c>
      <c r="D225" s="95">
        <v>4.95</v>
      </c>
      <c r="E225" s="95">
        <v>4.9400000000000004</v>
      </c>
      <c r="F225" s="96">
        <v>0.01</v>
      </c>
    </row>
    <row r="226" spans="1:6">
      <c r="A226" s="94">
        <v>1971</v>
      </c>
      <c r="B226" s="94">
        <v>2</v>
      </c>
      <c r="C226" s="95">
        <v>4.97</v>
      </c>
      <c r="D226" s="95">
        <v>5</v>
      </c>
      <c r="E226" s="95">
        <v>4.99</v>
      </c>
      <c r="F226" s="96">
        <v>0.01</v>
      </c>
    </row>
    <row r="227" spans="1:6">
      <c r="A227" s="94">
        <v>1971</v>
      </c>
      <c r="B227" s="94">
        <v>3</v>
      </c>
      <c r="C227" s="95">
        <v>5.03</v>
      </c>
      <c r="D227" s="95">
        <v>5.0599999999999996</v>
      </c>
      <c r="E227" s="95">
        <v>5.05</v>
      </c>
      <c r="F227" s="96">
        <v>0.01</v>
      </c>
    </row>
    <row r="228" spans="1:6">
      <c r="A228" s="94">
        <v>1971</v>
      </c>
      <c r="B228" s="94">
        <v>4</v>
      </c>
      <c r="C228" s="95">
        <v>5.08</v>
      </c>
      <c r="D228" s="95">
        <v>5.1100000000000003</v>
      </c>
      <c r="E228" s="95">
        <v>5.0999999999999996</v>
      </c>
      <c r="F228" s="96">
        <v>0.01</v>
      </c>
    </row>
    <row r="229" spans="1:6">
      <c r="A229" s="94">
        <v>1971</v>
      </c>
      <c r="B229" s="94">
        <v>5</v>
      </c>
      <c r="C229" s="95">
        <v>5.16</v>
      </c>
      <c r="D229" s="95">
        <v>5.1950000000000003</v>
      </c>
      <c r="E229" s="95">
        <v>5.18</v>
      </c>
      <c r="F229" s="96">
        <v>0.02</v>
      </c>
    </row>
    <row r="230" spans="1:6">
      <c r="A230" s="94">
        <v>1971</v>
      </c>
      <c r="B230" s="94">
        <v>6</v>
      </c>
      <c r="C230" s="95">
        <v>5.22</v>
      </c>
      <c r="D230" s="95">
        <v>5.2549999999999999</v>
      </c>
      <c r="E230" s="95">
        <v>5.24</v>
      </c>
      <c r="F230" s="96">
        <v>0.01</v>
      </c>
    </row>
    <row r="231" spans="1:6">
      <c r="A231" s="94">
        <v>1971</v>
      </c>
      <c r="B231" s="94">
        <v>7</v>
      </c>
      <c r="C231" s="95">
        <v>5.25</v>
      </c>
      <c r="D231" s="95">
        <v>5.2850000000000001</v>
      </c>
      <c r="E231" s="95">
        <v>5.27</v>
      </c>
      <c r="F231" s="96">
        <v>0.01</v>
      </c>
    </row>
    <row r="232" spans="1:6">
      <c r="A232" s="94">
        <v>1971</v>
      </c>
      <c r="B232" s="94">
        <v>8</v>
      </c>
      <c r="C232" s="95">
        <v>5.35</v>
      </c>
      <c r="D232" s="95">
        <v>5.39</v>
      </c>
      <c r="E232" s="95">
        <v>5.37</v>
      </c>
      <c r="F232" s="96">
        <v>0.02</v>
      </c>
    </row>
    <row r="233" spans="1:6">
      <c r="A233" s="94">
        <v>1971</v>
      </c>
      <c r="B233" s="94">
        <v>9</v>
      </c>
      <c r="C233" s="95">
        <v>5.44</v>
      </c>
      <c r="D233" s="95">
        <v>5.47</v>
      </c>
      <c r="E233" s="95">
        <v>5.46</v>
      </c>
      <c r="F233" s="96">
        <v>0.02</v>
      </c>
    </row>
    <row r="234" spans="1:6">
      <c r="A234" s="94">
        <v>1971</v>
      </c>
      <c r="B234" s="94">
        <v>10</v>
      </c>
      <c r="C234" s="95">
        <v>5.47</v>
      </c>
      <c r="D234" s="95">
        <v>5.5049999999999999</v>
      </c>
      <c r="E234" s="95">
        <v>5.49</v>
      </c>
      <c r="F234" s="96">
        <v>0.01</v>
      </c>
    </row>
    <row r="235" spans="1:6">
      <c r="A235" s="94">
        <v>1971</v>
      </c>
      <c r="B235" s="94">
        <v>11</v>
      </c>
      <c r="C235" s="95">
        <v>5.56</v>
      </c>
      <c r="D235" s="95">
        <v>5.6</v>
      </c>
      <c r="E235" s="95">
        <v>5.58</v>
      </c>
      <c r="F235" s="96">
        <v>0.02</v>
      </c>
    </row>
    <row r="236" spans="1:6">
      <c r="A236" s="94">
        <v>1971</v>
      </c>
      <c r="B236" s="94">
        <v>12</v>
      </c>
      <c r="C236" s="95">
        <v>5.6</v>
      </c>
      <c r="D236" s="95">
        <v>5.6349999999999998</v>
      </c>
      <c r="E236" s="95">
        <v>5.62</v>
      </c>
      <c r="F236" s="96">
        <v>0.01</v>
      </c>
    </row>
    <row r="237" spans="1:6">
      <c r="A237" s="94">
        <v>1972</v>
      </c>
      <c r="B237" s="94">
        <v>1</v>
      </c>
      <c r="C237" s="95">
        <v>5.62</v>
      </c>
      <c r="D237" s="95">
        <v>5.65</v>
      </c>
      <c r="E237" s="95">
        <v>5.64</v>
      </c>
      <c r="F237" s="96">
        <v>0</v>
      </c>
    </row>
    <row r="238" spans="1:6">
      <c r="A238" s="94">
        <v>1972</v>
      </c>
      <c r="B238" s="94">
        <v>2</v>
      </c>
      <c r="C238" s="95">
        <v>5.75</v>
      </c>
      <c r="D238" s="95">
        <v>5.7850000000000001</v>
      </c>
      <c r="E238" s="95">
        <v>5.77</v>
      </c>
      <c r="F238" s="96">
        <v>0.02</v>
      </c>
    </row>
    <row r="239" spans="1:6">
      <c r="A239" s="94">
        <v>1972</v>
      </c>
      <c r="B239" s="94">
        <v>3</v>
      </c>
      <c r="C239" s="95">
        <v>5.78</v>
      </c>
      <c r="D239" s="95">
        <v>5.81</v>
      </c>
      <c r="E239" s="95">
        <v>5.8</v>
      </c>
      <c r="F239" s="96">
        <v>0.01</v>
      </c>
    </row>
    <row r="240" spans="1:6">
      <c r="A240" s="94">
        <v>1972</v>
      </c>
      <c r="B240" s="94">
        <v>4</v>
      </c>
      <c r="C240" s="95">
        <v>5.81</v>
      </c>
      <c r="D240" s="95">
        <v>5.8449999999999998</v>
      </c>
      <c r="E240" s="95">
        <v>5.83</v>
      </c>
      <c r="F240" s="96">
        <v>0.01</v>
      </c>
    </row>
    <row r="241" spans="1:6">
      <c r="A241" s="94">
        <v>1972</v>
      </c>
      <c r="B241" s="94">
        <v>5</v>
      </c>
      <c r="C241" s="95">
        <v>5.87</v>
      </c>
      <c r="D241" s="95">
        <v>5.9</v>
      </c>
      <c r="E241" s="95">
        <v>5.89</v>
      </c>
      <c r="F241" s="96">
        <v>0.01</v>
      </c>
    </row>
    <row r="242" spans="1:6">
      <c r="A242" s="94">
        <v>1972</v>
      </c>
      <c r="B242" s="94">
        <v>6</v>
      </c>
      <c r="C242" s="95">
        <v>5.88</v>
      </c>
      <c r="D242" s="95">
        <v>5.915</v>
      </c>
      <c r="E242" s="95">
        <v>5.9</v>
      </c>
      <c r="F242" s="96">
        <v>0</v>
      </c>
    </row>
    <row r="243" spans="1:6">
      <c r="A243" s="94">
        <v>1972</v>
      </c>
      <c r="B243" s="94">
        <v>7</v>
      </c>
      <c r="C243" s="95">
        <v>5.91</v>
      </c>
      <c r="D243" s="95">
        <v>5.94</v>
      </c>
      <c r="E243" s="95">
        <v>5.93</v>
      </c>
      <c r="F243" s="96">
        <v>0.01</v>
      </c>
    </row>
    <row r="244" spans="1:6">
      <c r="A244" s="94">
        <v>1972</v>
      </c>
      <c r="B244" s="94">
        <v>8</v>
      </c>
      <c r="C244" s="95">
        <v>5.93</v>
      </c>
      <c r="D244" s="95">
        <v>5.9649999999999999</v>
      </c>
      <c r="E244" s="95">
        <v>5.95</v>
      </c>
      <c r="F244" s="96">
        <v>0</v>
      </c>
    </row>
    <row r="245" spans="1:6">
      <c r="A245" s="94">
        <v>1972</v>
      </c>
      <c r="B245" s="94">
        <v>9</v>
      </c>
      <c r="C245" s="95">
        <v>5.98</v>
      </c>
      <c r="D245" s="95">
        <v>6.02</v>
      </c>
      <c r="E245" s="95">
        <v>6</v>
      </c>
      <c r="F245" s="96">
        <v>0.01</v>
      </c>
    </row>
    <row r="246" spans="1:6">
      <c r="A246" s="94">
        <v>1972</v>
      </c>
      <c r="B246" s="94">
        <v>10</v>
      </c>
      <c r="C246" s="95">
        <v>6.03</v>
      </c>
      <c r="D246" s="95">
        <v>6.06</v>
      </c>
      <c r="E246" s="95">
        <v>6.05</v>
      </c>
      <c r="F246" s="96">
        <v>0.01</v>
      </c>
    </row>
    <row r="247" spans="1:6">
      <c r="A247" s="94">
        <v>1972</v>
      </c>
      <c r="B247" s="94">
        <v>11</v>
      </c>
      <c r="C247" s="95">
        <v>6.09</v>
      </c>
      <c r="D247" s="95">
        <v>6.12</v>
      </c>
      <c r="E247" s="95">
        <v>6.11</v>
      </c>
      <c r="F247" s="96">
        <v>0.01</v>
      </c>
    </row>
    <row r="248" spans="1:6">
      <c r="A248" s="94">
        <v>1972</v>
      </c>
      <c r="B248" s="94">
        <v>12</v>
      </c>
      <c r="C248" s="95">
        <v>6.16</v>
      </c>
      <c r="D248" s="95">
        <v>6.19</v>
      </c>
      <c r="E248" s="95">
        <v>6.18</v>
      </c>
      <c r="F248" s="96">
        <v>0.01</v>
      </c>
    </row>
    <row r="249" spans="1:6">
      <c r="A249" s="94">
        <v>1973</v>
      </c>
      <c r="B249" s="94">
        <v>1</v>
      </c>
      <c r="C249" s="95">
        <v>6.18</v>
      </c>
      <c r="D249" s="95">
        <v>6.2149999999999999</v>
      </c>
      <c r="E249" s="95">
        <v>6.2</v>
      </c>
      <c r="F249" s="96">
        <v>0</v>
      </c>
    </row>
    <row r="250" spans="1:6">
      <c r="A250" s="94">
        <v>1973</v>
      </c>
      <c r="B250" s="94">
        <v>2</v>
      </c>
      <c r="C250" s="95">
        <v>6.07</v>
      </c>
      <c r="D250" s="95">
        <v>6.11</v>
      </c>
      <c r="E250" s="95">
        <v>6.09</v>
      </c>
      <c r="F250" s="96">
        <v>-0.02</v>
      </c>
    </row>
    <row r="251" spans="1:6">
      <c r="A251" s="94">
        <v>1973</v>
      </c>
      <c r="B251" s="94">
        <v>3</v>
      </c>
      <c r="C251" s="95">
        <v>6</v>
      </c>
      <c r="D251" s="95">
        <v>6.03</v>
      </c>
      <c r="E251" s="95">
        <v>6.02</v>
      </c>
      <c r="F251" s="96">
        <v>-0.01</v>
      </c>
    </row>
    <row r="252" spans="1:6">
      <c r="A252" s="94">
        <v>1973</v>
      </c>
      <c r="B252" s="94">
        <v>4</v>
      </c>
      <c r="C252" s="95">
        <v>6.01</v>
      </c>
      <c r="D252" s="95">
        <v>6.05</v>
      </c>
      <c r="E252" s="95">
        <v>6.03</v>
      </c>
      <c r="F252" s="96">
        <v>0</v>
      </c>
    </row>
    <row r="253" spans="1:6">
      <c r="A253" s="94">
        <v>1973</v>
      </c>
      <c r="B253" s="94">
        <v>5</v>
      </c>
      <c r="C253" s="95">
        <v>6.06</v>
      </c>
      <c r="D253" s="95">
        <v>6.1</v>
      </c>
      <c r="E253" s="95">
        <v>6.08</v>
      </c>
      <c r="F253" s="96">
        <v>0.01</v>
      </c>
    </row>
    <row r="254" spans="1:6">
      <c r="A254" s="94">
        <v>1973</v>
      </c>
      <c r="B254" s="94">
        <v>6</v>
      </c>
      <c r="C254" s="95">
        <v>6.06</v>
      </c>
      <c r="D254" s="95">
        <v>6.1</v>
      </c>
      <c r="E254" s="95">
        <v>6.08</v>
      </c>
      <c r="F254" s="96">
        <v>0</v>
      </c>
    </row>
    <row r="255" spans="1:6">
      <c r="A255" s="94">
        <v>1973</v>
      </c>
      <c r="B255" s="94">
        <v>7</v>
      </c>
      <c r="C255" s="95">
        <v>6.08</v>
      </c>
      <c r="D255" s="95">
        <v>6.12</v>
      </c>
      <c r="E255" s="95">
        <v>6.1</v>
      </c>
      <c r="F255" s="96">
        <v>0</v>
      </c>
    </row>
    <row r="256" spans="1:6">
      <c r="A256" s="94">
        <v>1973</v>
      </c>
      <c r="B256" s="94">
        <v>8</v>
      </c>
      <c r="C256" s="95">
        <v>6.09</v>
      </c>
      <c r="D256" s="95">
        <v>6.13</v>
      </c>
      <c r="E256" s="95">
        <v>6.11</v>
      </c>
      <c r="F256" s="96">
        <v>0</v>
      </c>
    </row>
    <row r="257" spans="1:6">
      <c r="A257" s="94">
        <v>1973</v>
      </c>
      <c r="B257" s="94">
        <v>9</v>
      </c>
      <c r="C257" s="95">
        <v>6.1</v>
      </c>
      <c r="D257" s="95">
        <v>6.14</v>
      </c>
      <c r="E257" s="95">
        <v>6.12</v>
      </c>
      <c r="F257" s="96">
        <v>0</v>
      </c>
    </row>
    <row r="258" spans="1:6">
      <c r="A258" s="94">
        <v>1973</v>
      </c>
      <c r="B258" s="94">
        <v>10</v>
      </c>
      <c r="C258" s="95">
        <v>6.12</v>
      </c>
      <c r="D258" s="95">
        <v>6.16</v>
      </c>
      <c r="E258" s="95">
        <v>6.14</v>
      </c>
      <c r="F258" s="96">
        <v>0</v>
      </c>
    </row>
    <row r="259" spans="1:6">
      <c r="A259" s="94">
        <v>1973</v>
      </c>
      <c r="B259" s="94">
        <v>11</v>
      </c>
      <c r="C259" s="95">
        <v>6.12</v>
      </c>
      <c r="D259" s="95">
        <v>6.16</v>
      </c>
      <c r="E259" s="95">
        <v>6.14</v>
      </c>
      <c r="F259" s="96">
        <v>0</v>
      </c>
    </row>
    <row r="260" spans="1:6">
      <c r="A260" s="94">
        <v>1973</v>
      </c>
      <c r="B260" s="94">
        <v>12</v>
      </c>
      <c r="C260" s="95">
        <v>6.15</v>
      </c>
      <c r="D260" s="95">
        <v>6.19</v>
      </c>
      <c r="E260" s="95">
        <v>6.17</v>
      </c>
      <c r="F260" s="96">
        <v>0</v>
      </c>
    </row>
    <row r="261" spans="1:6">
      <c r="A261" s="94">
        <v>1974</v>
      </c>
      <c r="B261" s="94">
        <v>1</v>
      </c>
      <c r="C261" s="95">
        <v>6.18</v>
      </c>
      <c r="D261" s="95">
        <v>6.22</v>
      </c>
      <c r="E261" s="95">
        <v>6.2</v>
      </c>
      <c r="F261" s="96">
        <v>0</v>
      </c>
    </row>
    <row r="262" spans="1:6">
      <c r="A262" s="94">
        <v>1974</v>
      </c>
      <c r="B262" s="94">
        <v>2</v>
      </c>
      <c r="C262" s="95">
        <v>6.33</v>
      </c>
      <c r="D262" s="95">
        <v>6.37</v>
      </c>
      <c r="E262" s="95">
        <v>6.35</v>
      </c>
      <c r="F262" s="96">
        <v>0.02</v>
      </c>
    </row>
    <row r="263" spans="1:6">
      <c r="A263" s="94">
        <v>1974</v>
      </c>
      <c r="B263" s="94">
        <v>3</v>
      </c>
      <c r="C263" s="95">
        <v>6.42</v>
      </c>
      <c r="D263" s="95">
        <v>6.4550000000000001</v>
      </c>
      <c r="E263" s="95">
        <v>6.44</v>
      </c>
      <c r="F263" s="96">
        <v>0.01</v>
      </c>
    </row>
    <row r="264" spans="1:6">
      <c r="A264" s="94">
        <v>1974</v>
      </c>
      <c r="B264" s="94">
        <v>4</v>
      </c>
      <c r="C264" s="95">
        <v>6.47</v>
      </c>
      <c r="D264" s="95">
        <v>6.51</v>
      </c>
      <c r="E264" s="95">
        <v>6.49</v>
      </c>
      <c r="F264" s="96">
        <v>0.01</v>
      </c>
    </row>
    <row r="265" spans="1:6">
      <c r="A265" s="94">
        <v>1974</v>
      </c>
      <c r="B265" s="94">
        <v>5</v>
      </c>
      <c r="C265" s="95">
        <v>6.3</v>
      </c>
      <c r="D265" s="95">
        <v>6.34</v>
      </c>
      <c r="E265" s="95">
        <v>6.32</v>
      </c>
      <c r="F265" s="96">
        <v>-0.03</v>
      </c>
    </row>
    <row r="266" spans="1:6">
      <c r="A266" s="94">
        <v>1974</v>
      </c>
      <c r="B266" s="94">
        <v>6</v>
      </c>
      <c r="C266" s="95">
        <v>6.66</v>
      </c>
      <c r="D266" s="95">
        <v>6.6950000000000003</v>
      </c>
      <c r="E266" s="95">
        <v>6.68</v>
      </c>
      <c r="F266" s="96">
        <v>0.06</v>
      </c>
    </row>
    <row r="267" spans="1:6">
      <c r="A267" s="94">
        <v>1974</v>
      </c>
      <c r="B267" s="94">
        <v>7</v>
      </c>
      <c r="C267" s="95">
        <v>6.83</v>
      </c>
      <c r="D267" s="95">
        <v>6.87</v>
      </c>
      <c r="E267" s="95">
        <v>6.85</v>
      </c>
      <c r="F267" s="96">
        <v>0.03</v>
      </c>
    </row>
    <row r="268" spans="1:6">
      <c r="A268" s="94">
        <v>1974</v>
      </c>
      <c r="B268" s="94">
        <v>8</v>
      </c>
      <c r="C268" s="95">
        <v>6.92</v>
      </c>
      <c r="D268" s="95">
        <v>6.96</v>
      </c>
      <c r="E268" s="95">
        <v>6.94</v>
      </c>
      <c r="F268" s="96">
        <v>0.01</v>
      </c>
    </row>
    <row r="269" spans="1:6">
      <c r="A269" s="94">
        <v>1974</v>
      </c>
      <c r="B269" s="94">
        <v>9</v>
      </c>
      <c r="C269" s="95">
        <v>7.03</v>
      </c>
      <c r="D269" s="95">
        <v>7.07</v>
      </c>
      <c r="E269" s="95">
        <v>7.05</v>
      </c>
      <c r="F269" s="96">
        <v>0.02</v>
      </c>
    </row>
    <row r="270" spans="1:6">
      <c r="A270" s="94">
        <v>1974</v>
      </c>
      <c r="B270" s="94">
        <v>10</v>
      </c>
      <c r="C270" s="95">
        <v>7.11</v>
      </c>
      <c r="D270" s="95">
        <v>7.15</v>
      </c>
      <c r="E270" s="95">
        <v>7.13</v>
      </c>
      <c r="F270" s="96">
        <v>0.01</v>
      </c>
    </row>
    <row r="271" spans="1:6">
      <c r="A271" s="94">
        <v>1974</v>
      </c>
      <c r="B271" s="94">
        <v>11</v>
      </c>
      <c r="C271" s="95">
        <v>7.23</v>
      </c>
      <c r="D271" s="95">
        <v>7.27</v>
      </c>
      <c r="E271" s="95">
        <v>7.25</v>
      </c>
      <c r="F271" s="96">
        <v>0.02</v>
      </c>
    </row>
    <row r="272" spans="1:6">
      <c r="A272" s="94">
        <v>1974</v>
      </c>
      <c r="B272" s="94">
        <v>12</v>
      </c>
      <c r="C272" s="95">
        <v>7.32</v>
      </c>
      <c r="D272" s="95">
        <v>7.36</v>
      </c>
      <c r="E272" s="95">
        <v>7.34</v>
      </c>
      <c r="F272" s="96">
        <v>0.01</v>
      </c>
    </row>
    <row r="273" spans="1:6">
      <c r="A273" s="94">
        <v>1975</v>
      </c>
      <c r="B273" s="94">
        <v>1</v>
      </c>
      <c r="C273" s="95">
        <v>7.42</v>
      </c>
      <c r="D273" s="95">
        <v>7.46</v>
      </c>
      <c r="E273" s="95">
        <v>7.44</v>
      </c>
      <c r="F273" s="96">
        <v>0.01</v>
      </c>
    </row>
    <row r="274" spans="1:6">
      <c r="A274" s="94">
        <v>1975</v>
      </c>
      <c r="B274" s="94">
        <v>2</v>
      </c>
      <c r="C274" s="95">
        <v>7.54</v>
      </c>
      <c r="D274" s="95">
        <v>7.58</v>
      </c>
      <c r="E274" s="95">
        <v>7.56</v>
      </c>
      <c r="F274" s="96">
        <v>0.02</v>
      </c>
    </row>
    <row r="275" spans="1:6">
      <c r="A275" s="94">
        <v>1975</v>
      </c>
      <c r="B275" s="94">
        <v>3</v>
      </c>
      <c r="C275" s="95">
        <v>7.62</v>
      </c>
      <c r="D275" s="95">
        <v>7.66</v>
      </c>
      <c r="E275" s="95">
        <v>7.64</v>
      </c>
      <c r="F275" s="96">
        <v>0.01</v>
      </c>
    </row>
    <row r="276" spans="1:6">
      <c r="A276" s="94">
        <v>1975</v>
      </c>
      <c r="B276" s="94">
        <v>4</v>
      </c>
      <c r="C276" s="95">
        <v>7.76</v>
      </c>
      <c r="D276" s="95">
        <v>7.8</v>
      </c>
      <c r="E276" s="95">
        <v>7.78</v>
      </c>
      <c r="F276" s="96">
        <v>0.02</v>
      </c>
    </row>
    <row r="277" spans="1:6">
      <c r="A277" s="94">
        <v>1975</v>
      </c>
      <c r="B277" s="94">
        <v>5</v>
      </c>
      <c r="C277" s="95">
        <v>7.88</v>
      </c>
      <c r="D277" s="95">
        <v>7.92</v>
      </c>
      <c r="E277" s="95">
        <v>7.9</v>
      </c>
      <c r="F277" s="96">
        <v>0.02</v>
      </c>
    </row>
    <row r="278" spans="1:6">
      <c r="A278" s="94">
        <v>1975</v>
      </c>
      <c r="B278" s="94">
        <v>6</v>
      </c>
      <c r="C278" s="95">
        <v>7.94</v>
      </c>
      <c r="D278" s="95">
        <v>7.99</v>
      </c>
      <c r="E278" s="95">
        <v>7.97</v>
      </c>
      <c r="F278" s="96">
        <v>0.01</v>
      </c>
    </row>
    <row r="279" spans="1:6">
      <c r="A279" s="94">
        <v>1975</v>
      </c>
      <c r="B279" s="94">
        <v>7</v>
      </c>
      <c r="C279" s="95">
        <v>8.07</v>
      </c>
      <c r="D279" s="95">
        <v>8.1199999999999992</v>
      </c>
      <c r="E279" s="95">
        <v>8.1</v>
      </c>
      <c r="F279" s="96">
        <v>0.02</v>
      </c>
    </row>
    <row r="280" spans="1:6">
      <c r="A280" s="94">
        <v>1975</v>
      </c>
      <c r="B280" s="94">
        <v>8</v>
      </c>
      <c r="C280" s="95">
        <v>8.24</v>
      </c>
      <c r="D280" s="95">
        <v>8.2899999999999991</v>
      </c>
      <c r="E280" s="95">
        <v>8.27</v>
      </c>
      <c r="F280" s="96">
        <v>0.02</v>
      </c>
    </row>
    <row r="281" spans="1:6">
      <c r="A281" s="94">
        <v>1975</v>
      </c>
      <c r="B281" s="94">
        <v>9</v>
      </c>
      <c r="C281" s="95">
        <v>8.35</v>
      </c>
      <c r="D281" s="95">
        <v>8.4</v>
      </c>
      <c r="E281" s="95">
        <v>8.3800000000000008</v>
      </c>
      <c r="F281" s="96">
        <v>0.01</v>
      </c>
    </row>
    <row r="282" spans="1:6">
      <c r="A282" s="94">
        <v>1975</v>
      </c>
      <c r="B282" s="94">
        <v>10</v>
      </c>
      <c r="C282" s="95">
        <v>8.5</v>
      </c>
      <c r="D282" s="95">
        <v>8.5500000000000007</v>
      </c>
      <c r="E282" s="95">
        <v>8.5299999999999994</v>
      </c>
      <c r="F282" s="96">
        <v>0.02</v>
      </c>
    </row>
    <row r="283" spans="1:6">
      <c r="A283" s="94">
        <v>1975</v>
      </c>
      <c r="B283" s="94">
        <v>11</v>
      </c>
      <c r="C283" s="95">
        <v>8.7100000000000009</v>
      </c>
      <c r="D283" s="95">
        <v>8.76</v>
      </c>
      <c r="E283" s="95">
        <v>8.74</v>
      </c>
      <c r="F283" s="96">
        <v>0.02</v>
      </c>
    </row>
    <row r="284" spans="1:6">
      <c r="A284" s="94">
        <v>1975</v>
      </c>
      <c r="B284" s="94">
        <v>12</v>
      </c>
      <c r="C284" s="95">
        <v>8.94</v>
      </c>
      <c r="D284" s="95">
        <v>8.9849999999999994</v>
      </c>
      <c r="E284" s="95">
        <v>8.9600000000000009</v>
      </c>
      <c r="F284" s="96">
        <v>0.03</v>
      </c>
    </row>
    <row r="285" spans="1:6">
      <c r="A285" s="94">
        <v>1976</v>
      </c>
      <c r="B285" s="94">
        <v>1</v>
      </c>
      <c r="C285" s="95">
        <v>9.09</v>
      </c>
      <c r="D285" s="95">
        <v>9.14</v>
      </c>
      <c r="E285" s="95">
        <v>9.1199999999999992</v>
      </c>
      <c r="F285" s="96">
        <v>0.02</v>
      </c>
    </row>
    <row r="286" spans="1:6">
      <c r="A286" s="94">
        <v>1976</v>
      </c>
      <c r="B286" s="94">
        <v>2</v>
      </c>
      <c r="C286" s="95">
        <v>9.27</v>
      </c>
      <c r="D286" s="95">
        <v>9.32</v>
      </c>
      <c r="E286" s="95">
        <v>9.3000000000000007</v>
      </c>
      <c r="F286" s="96">
        <v>0.02</v>
      </c>
    </row>
    <row r="287" spans="1:6">
      <c r="A287" s="94">
        <v>1976</v>
      </c>
      <c r="B287" s="94">
        <v>3</v>
      </c>
      <c r="C287" s="95">
        <v>9.5500000000000007</v>
      </c>
      <c r="D287" s="95">
        <v>9.6</v>
      </c>
      <c r="E287" s="95">
        <v>9.58</v>
      </c>
      <c r="F287" s="96">
        <v>0.03</v>
      </c>
    </row>
    <row r="288" spans="1:6">
      <c r="A288" s="94">
        <v>1976</v>
      </c>
      <c r="B288" s="94">
        <v>4</v>
      </c>
      <c r="C288" s="95">
        <v>10.08</v>
      </c>
      <c r="D288" s="95">
        <v>10.130000000000001</v>
      </c>
      <c r="E288" s="95">
        <v>10.11</v>
      </c>
      <c r="F288" s="96">
        <v>0.06</v>
      </c>
    </row>
    <row r="289" spans="1:6">
      <c r="A289" s="94">
        <v>1976</v>
      </c>
      <c r="B289" s="94">
        <v>5</v>
      </c>
      <c r="C289" s="95">
        <v>10.37</v>
      </c>
      <c r="D289" s="95">
        <v>10.42</v>
      </c>
      <c r="E289" s="95">
        <v>10.4</v>
      </c>
      <c r="F289" s="96">
        <v>0.03</v>
      </c>
    </row>
    <row r="290" spans="1:6">
      <c r="A290" s="94">
        <v>1976</v>
      </c>
      <c r="B290" s="94">
        <v>6</v>
      </c>
      <c r="C290" s="95">
        <v>10.61</v>
      </c>
      <c r="D290" s="95">
        <v>10.67</v>
      </c>
      <c r="E290" s="95">
        <v>10.64</v>
      </c>
      <c r="F290" s="96">
        <v>0.02</v>
      </c>
    </row>
    <row r="291" spans="1:6">
      <c r="A291" s="94">
        <v>1976</v>
      </c>
      <c r="B291" s="94">
        <v>7</v>
      </c>
      <c r="C291" s="95">
        <v>10.77</v>
      </c>
      <c r="D291" s="95">
        <v>10.84</v>
      </c>
      <c r="E291" s="95">
        <v>10.81</v>
      </c>
      <c r="F291" s="96">
        <v>0.02</v>
      </c>
    </row>
    <row r="292" spans="1:6">
      <c r="A292" s="94">
        <v>1976</v>
      </c>
      <c r="B292" s="94">
        <v>8</v>
      </c>
      <c r="C292" s="95">
        <v>10.98</v>
      </c>
      <c r="D292" s="95">
        <v>11.05</v>
      </c>
      <c r="E292" s="95">
        <v>11.02</v>
      </c>
      <c r="F292" s="96">
        <v>0.02</v>
      </c>
    </row>
    <row r="293" spans="1:6">
      <c r="A293" s="94">
        <v>1976</v>
      </c>
      <c r="B293" s="94">
        <v>9</v>
      </c>
      <c r="C293" s="95">
        <v>11.24</v>
      </c>
      <c r="D293" s="95">
        <v>11.31</v>
      </c>
      <c r="E293" s="95">
        <v>11.28</v>
      </c>
      <c r="F293" s="96">
        <v>0.02</v>
      </c>
    </row>
    <row r="294" spans="1:6">
      <c r="A294" s="94">
        <v>1976</v>
      </c>
      <c r="B294" s="94">
        <v>10</v>
      </c>
      <c r="C294" s="95">
        <v>11.48</v>
      </c>
      <c r="D294" s="95">
        <v>11.55</v>
      </c>
      <c r="E294" s="95">
        <v>11.52</v>
      </c>
      <c r="F294" s="96">
        <v>0.02</v>
      </c>
    </row>
    <row r="295" spans="1:6">
      <c r="A295" s="94">
        <v>1976</v>
      </c>
      <c r="B295" s="94">
        <v>11</v>
      </c>
      <c r="C295" s="95">
        <v>11.81</v>
      </c>
      <c r="D295" s="95">
        <v>11.875</v>
      </c>
      <c r="E295" s="95">
        <v>11.84</v>
      </c>
      <c r="F295" s="96">
        <v>0.03</v>
      </c>
    </row>
    <row r="296" spans="1:6">
      <c r="A296" s="94">
        <v>1976</v>
      </c>
      <c r="B296" s="94">
        <v>12</v>
      </c>
      <c r="C296" s="95">
        <v>12.09</v>
      </c>
      <c r="D296" s="95">
        <v>12.16</v>
      </c>
      <c r="E296" s="95">
        <v>12.13</v>
      </c>
      <c r="F296" s="96">
        <v>0.02</v>
      </c>
    </row>
    <row r="297" spans="1:6">
      <c r="A297" s="94">
        <v>1977</v>
      </c>
      <c r="B297" s="94">
        <v>1</v>
      </c>
      <c r="C297" s="95">
        <v>12.39</v>
      </c>
      <c r="D297" s="95">
        <v>12.46</v>
      </c>
      <c r="E297" s="95">
        <v>12.43</v>
      </c>
      <c r="F297" s="96">
        <v>0.02</v>
      </c>
    </row>
    <row r="298" spans="1:6">
      <c r="A298" s="94">
        <v>1977</v>
      </c>
      <c r="B298" s="94">
        <v>2</v>
      </c>
      <c r="C298" s="95">
        <v>12.63</v>
      </c>
      <c r="D298" s="95">
        <v>12.7</v>
      </c>
      <c r="E298" s="95">
        <v>12.67</v>
      </c>
      <c r="F298" s="96">
        <v>0.02</v>
      </c>
    </row>
    <row r="299" spans="1:6">
      <c r="A299" s="94">
        <v>1977</v>
      </c>
      <c r="B299" s="94">
        <v>3</v>
      </c>
      <c r="C299" s="95">
        <v>12.93</v>
      </c>
      <c r="D299" s="95">
        <v>13</v>
      </c>
      <c r="E299" s="95">
        <v>12.97</v>
      </c>
      <c r="F299" s="96">
        <v>0.02</v>
      </c>
    </row>
    <row r="300" spans="1:6">
      <c r="A300" s="94">
        <v>1977</v>
      </c>
      <c r="B300" s="94">
        <v>4</v>
      </c>
      <c r="C300" s="95">
        <v>13.28</v>
      </c>
      <c r="D300" s="95">
        <v>13.35</v>
      </c>
      <c r="E300" s="95">
        <v>13.32</v>
      </c>
      <c r="F300" s="96">
        <v>0.03</v>
      </c>
    </row>
    <row r="301" spans="1:6">
      <c r="A301" s="94">
        <v>1977</v>
      </c>
      <c r="B301" s="94">
        <v>5</v>
      </c>
      <c r="C301" s="95">
        <v>13.63</v>
      </c>
      <c r="D301" s="95">
        <v>13.7</v>
      </c>
      <c r="E301" s="95">
        <v>13.67</v>
      </c>
      <c r="F301" s="96">
        <v>0.03</v>
      </c>
    </row>
    <row r="302" spans="1:6">
      <c r="A302" s="94">
        <v>1977</v>
      </c>
      <c r="B302" s="94">
        <v>6</v>
      </c>
      <c r="C302" s="95">
        <v>13.98</v>
      </c>
      <c r="D302" s="95">
        <v>14.05</v>
      </c>
      <c r="E302" s="95">
        <v>14.02</v>
      </c>
      <c r="F302" s="96">
        <v>0.03</v>
      </c>
    </row>
    <row r="303" spans="1:6">
      <c r="A303" s="94">
        <v>1977</v>
      </c>
      <c r="B303" s="94">
        <v>7</v>
      </c>
      <c r="C303" s="95">
        <v>14.35</v>
      </c>
      <c r="D303" s="95">
        <v>14.42</v>
      </c>
      <c r="E303" s="95">
        <v>14.39</v>
      </c>
      <c r="F303" s="96">
        <v>0.03</v>
      </c>
    </row>
    <row r="304" spans="1:6">
      <c r="A304" s="94">
        <v>1977</v>
      </c>
      <c r="B304" s="94">
        <v>8</v>
      </c>
      <c r="C304" s="95">
        <v>14.62</v>
      </c>
      <c r="D304" s="95">
        <v>14.69</v>
      </c>
      <c r="E304" s="95">
        <v>14.66</v>
      </c>
      <c r="F304" s="96">
        <v>0.02</v>
      </c>
    </row>
    <row r="305" spans="1:6">
      <c r="A305" s="94">
        <v>1977</v>
      </c>
      <c r="B305" s="94">
        <v>9</v>
      </c>
      <c r="C305" s="95">
        <v>14.84</v>
      </c>
      <c r="D305" s="95">
        <v>14.93</v>
      </c>
      <c r="E305" s="95">
        <v>14.89</v>
      </c>
      <c r="F305" s="96">
        <v>0.02</v>
      </c>
    </row>
    <row r="306" spans="1:6">
      <c r="A306" s="94">
        <v>1977</v>
      </c>
      <c r="B306" s="94">
        <v>10</v>
      </c>
      <c r="C306" s="95">
        <v>15.04</v>
      </c>
      <c r="D306" s="95">
        <v>15.14</v>
      </c>
      <c r="E306" s="95">
        <v>15.09</v>
      </c>
      <c r="F306" s="96">
        <v>0.01</v>
      </c>
    </row>
    <row r="307" spans="1:6">
      <c r="A307" s="94">
        <v>1977</v>
      </c>
      <c r="B307" s="94">
        <v>11</v>
      </c>
      <c r="C307" s="95">
        <v>15.32</v>
      </c>
      <c r="D307" s="95">
        <v>15.42</v>
      </c>
      <c r="E307" s="95">
        <v>15.37</v>
      </c>
      <c r="F307" s="96">
        <v>0.02</v>
      </c>
    </row>
    <row r="308" spans="1:6">
      <c r="A308" s="94">
        <v>1977</v>
      </c>
      <c r="B308" s="94">
        <v>12</v>
      </c>
      <c r="C308" s="95">
        <v>15.77</v>
      </c>
      <c r="D308" s="95">
        <v>15.87</v>
      </c>
      <c r="E308" s="95">
        <v>15.82</v>
      </c>
      <c r="F308" s="96">
        <v>0.03</v>
      </c>
    </row>
    <row r="309" spans="1:6">
      <c r="A309" s="94">
        <v>1978</v>
      </c>
      <c r="B309" s="94">
        <v>1</v>
      </c>
      <c r="C309" s="95">
        <v>16.010000000000002</v>
      </c>
      <c r="D309" s="95">
        <v>16.11</v>
      </c>
      <c r="E309" s="95">
        <v>16.059999999999999</v>
      </c>
      <c r="F309" s="96">
        <v>0.02</v>
      </c>
    </row>
    <row r="310" spans="1:6">
      <c r="A310" s="94">
        <v>1978</v>
      </c>
      <c r="B310" s="94">
        <v>2</v>
      </c>
      <c r="C310" s="95">
        <v>16.260000000000002</v>
      </c>
      <c r="D310" s="95">
        <v>16.36</v>
      </c>
      <c r="E310" s="95">
        <v>16.309999999999999</v>
      </c>
      <c r="F310" s="96">
        <v>0.02</v>
      </c>
    </row>
    <row r="311" spans="1:6">
      <c r="A311" s="94">
        <v>1978</v>
      </c>
      <c r="B311" s="94">
        <v>3</v>
      </c>
      <c r="C311" s="95">
        <v>16.59</v>
      </c>
      <c r="D311" s="95">
        <v>16.690000000000001</v>
      </c>
      <c r="E311" s="95">
        <v>16.64</v>
      </c>
      <c r="F311" s="96">
        <v>0.02</v>
      </c>
    </row>
    <row r="312" spans="1:6">
      <c r="A312" s="94">
        <v>1978</v>
      </c>
      <c r="B312" s="94">
        <v>4</v>
      </c>
      <c r="C312" s="95">
        <v>16.899999999999999</v>
      </c>
      <c r="D312" s="95">
        <v>17</v>
      </c>
      <c r="E312" s="95">
        <v>16.95</v>
      </c>
      <c r="F312" s="96">
        <v>0.02</v>
      </c>
    </row>
    <row r="313" spans="1:6">
      <c r="A313" s="94">
        <v>1978</v>
      </c>
      <c r="B313" s="94">
        <v>5</v>
      </c>
      <c r="C313" s="95">
        <v>17.32</v>
      </c>
      <c r="D313" s="95">
        <v>17.420000000000002</v>
      </c>
      <c r="E313" s="95">
        <v>17.37</v>
      </c>
      <c r="F313" s="96">
        <v>0.02</v>
      </c>
    </row>
    <row r="314" spans="1:6">
      <c r="A314" s="94">
        <v>1978</v>
      </c>
      <c r="B314" s="94">
        <v>6</v>
      </c>
      <c r="C314" s="95">
        <v>17.71</v>
      </c>
      <c r="D314" s="95">
        <v>17.805</v>
      </c>
      <c r="E314" s="95">
        <v>17.760000000000002</v>
      </c>
      <c r="F314" s="96">
        <v>0.02</v>
      </c>
    </row>
    <row r="315" spans="1:6">
      <c r="A315" s="94">
        <v>1978</v>
      </c>
      <c r="B315" s="94">
        <v>7</v>
      </c>
      <c r="C315" s="95">
        <v>18.02</v>
      </c>
      <c r="D315" s="95">
        <v>18.12</v>
      </c>
      <c r="E315" s="95">
        <v>18.07</v>
      </c>
      <c r="F315" s="96">
        <v>0.02</v>
      </c>
    </row>
    <row r="316" spans="1:6">
      <c r="A316" s="94">
        <v>1978</v>
      </c>
      <c r="B316" s="94">
        <v>8</v>
      </c>
      <c r="C316" s="95">
        <v>18.5</v>
      </c>
      <c r="D316" s="95">
        <v>18.600000000000001</v>
      </c>
      <c r="E316" s="95">
        <v>18.55</v>
      </c>
      <c r="F316" s="96">
        <v>0.03</v>
      </c>
    </row>
    <row r="317" spans="1:6">
      <c r="A317" s="94">
        <v>1978</v>
      </c>
      <c r="B317" s="94">
        <v>9</v>
      </c>
      <c r="C317" s="95">
        <v>18.95</v>
      </c>
      <c r="D317" s="95">
        <v>19.05</v>
      </c>
      <c r="E317" s="95">
        <v>19</v>
      </c>
      <c r="F317" s="96">
        <v>0.02</v>
      </c>
    </row>
    <row r="318" spans="1:6">
      <c r="A318" s="94">
        <v>1978</v>
      </c>
      <c r="B318" s="94">
        <v>10</v>
      </c>
      <c r="C318" s="95">
        <v>19.239999999999998</v>
      </c>
      <c r="D318" s="95">
        <v>19.34</v>
      </c>
      <c r="E318" s="95">
        <v>19.29</v>
      </c>
      <c r="F318" s="96">
        <v>0.02</v>
      </c>
    </row>
    <row r="319" spans="1:6">
      <c r="A319" s="94">
        <v>1978</v>
      </c>
      <c r="B319" s="94">
        <v>11</v>
      </c>
      <c r="C319" s="95">
        <v>19.73</v>
      </c>
      <c r="D319" s="95">
        <v>19.824999999999999</v>
      </c>
      <c r="E319" s="95">
        <v>19.78</v>
      </c>
      <c r="F319" s="96">
        <v>0.03</v>
      </c>
    </row>
    <row r="320" spans="1:6">
      <c r="A320" s="94">
        <v>1978</v>
      </c>
      <c r="B320" s="94">
        <v>12</v>
      </c>
      <c r="C320" s="95">
        <v>20.41</v>
      </c>
      <c r="D320" s="95">
        <v>20.52</v>
      </c>
      <c r="E320" s="95">
        <v>20.47</v>
      </c>
      <c r="F320" s="96">
        <v>0.03</v>
      </c>
    </row>
    <row r="321" spans="1:6">
      <c r="A321" s="94">
        <v>1979</v>
      </c>
      <c r="B321" s="94">
        <v>1</v>
      </c>
      <c r="C321" s="95">
        <v>21.09</v>
      </c>
      <c r="D321" s="95">
        <v>21.23</v>
      </c>
      <c r="E321" s="95">
        <v>21.16</v>
      </c>
      <c r="F321" s="96">
        <v>0.03</v>
      </c>
    </row>
    <row r="322" spans="1:6">
      <c r="A322" s="94">
        <v>1979</v>
      </c>
      <c r="B322" s="94">
        <v>2</v>
      </c>
      <c r="C322" s="95">
        <v>21.8</v>
      </c>
      <c r="D322" s="95">
        <v>21.94</v>
      </c>
      <c r="E322" s="95">
        <v>21.87</v>
      </c>
      <c r="F322" s="96">
        <v>0.03</v>
      </c>
    </row>
    <row r="323" spans="1:6">
      <c r="A323" s="94">
        <v>1979</v>
      </c>
      <c r="B323" s="94">
        <v>3</v>
      </c>
      <c r="C323" s="95">
        <v>22.51</v>
      </c>
      <c r="D323" s="95">
        <v>22.65</v>
      </c>
      <c r="E323" s="95">
        <v>22.58</v>
      </c>
      <c r="F323" s="96">
        <v>0.03</v>
      </c>
    </row>
    <row r="324" spans="1:6">
      <c r="A324" s="94">
        <v>1979</v>
      </c>
      <c r="B324" s="94">
        <v>4</v>
      </c>
      <c r="C324" s="95">
        <v>23.27</v>
      </c>
      <c r="D324" s="95">
        <v>23.41</v>
      </c>
      <c r="E324" s="95">
        <v>23.34</v>
      </c>
      <c r="F324" s="96">
        <v>0.03</v>
      </c>
    </row>
    <row r="325" spans="1:6">
      <c r="A325" s="94">
        <v>1979</v>
      </c>
      <c r="B325" s="94">
        <v>5</v>
      </c>
      <c r="C325" s="95">
        <v>24.45</v>
      </c>
      <c r="D325" s="95">
        <v>24.59</v>
      </c>
      <c r="E325" s="95">
        <v>24.52</v>
      </c>
      <c r="F325" s="96">
        <v>0.05</v>
      </c>
    </row>
    <row r="326" spans="1:6">
      <c r="A326" s="94">
        <v>1979</v>
      </c>
      <c r="B326" s="94">
        <v>6</v>
      </c>
      <c r="C326" s="95">
        <v>25.52</v>
      </c>
      <c r="D326" s="95">
        <v>25.655000000000001</v>
      </c>
      <c r="E326" s="95">
        <v>25.59</v>
      </c>
      <c r="F326" s="96">
        <v>0.04</v>
      </c>
    </row>
    <row r="327" spans="1:6">
      <c r="A327" s="94">
        <v>1979</v>
      </c>
      <c r="B327" s="94">
        <v>7</v>
      </c>
      <c r="C327" s="95">
        <v>25.98</v>
      </c>
      <c r="D327" s="95">
        <v>26.114999999999998</v>
      </c>
      <c r="E327" s="95">
        <v>26.05</v>
      </c>
      <c r="F327" s="96">
        <v>0.02</v>
      </c>
    </row>
    <row r="328" spans="1:6">
      <c r="A328" s="94">
        <v>1979</v>
      </c>
      <c r="B328" s="94">
        <v>8</v>
      </c>
      <c r="C328" s="95">
        <v>26.85</v>
      </c>
      <c r="D328" s="95">
        <v>26.99</v>
      </c>
      <c r="E328" s="95">
        <v>26.92</v>
      </c>
      <c r="F328" s="96">
        <v>0.03</v>
      </c>
    </row>
    <row r="329" spans="1:6">
      <c r="A329" s="94">
        <v>1979</v>
      </c>
      <c r="B329" s="94">
        <v>9</v>
      </c>
      <c r="C329" s="95">
        <v>28.65</v>
      </c>
      <c r="D329" s="95">
        <v>28.79</v>
      </c>
      <c r="E329" s="95">
        <v>28.72</v>
      </c>
      <c r="F329" s="96">
        <v>7.0000000000000007E-2</v>
      </c>
    </row>
    <row r="330" spans="1:6">
      <c r="A330" s="94">
        <v>1979</v>
      </c>
      <c r="B330" s="94">
        <v>10</v>
      </c>
      <c r="C330" s="95">
        <v>30.02</v>
      </c>
      <c r="D330" s="95">
        <v>30.16</v>
      </c>
      <c r="E330" s="95">
        <v>30.09</v>
      </c>
      <c r="F330" s="96">
        <v>0.05</v>
      </c>
    </row>
    <row r="331" spans="1:6">
      <c r="A331" s="94">
        <v>1979</v>
      </c>
      <c r="B331" s="94">
        <v>11</v>
      </c>
      <c r="C331" s="95">
        <v>31.41</v>
      </c>
      <c r="D331" s="95">
        <v>31.55</v>
      </c>
      <c r="E331" s="95">
        <v>31.48</v>
      </c>
      <c r="F331" s="96">
        <v>0.05</v>
      </c>
    </row>
    <row r="332" spans="1:6">
      <c r="A332" s="94">
        <v>1979</v>
      </c>
      <c r="B332" s="94">
        <v>12</v>
      </c>
      <c r="C332" s="95">
        <v>40.090000000000003</v>
      </c>
      <c r="D332" s="95">
        <v>40.270000000000003</v>
      </c>
      <c r="E332" s="95">
        <v>40.18</v>
      </c>
      <c r="F332" s="96">
        <v>0.28000000000000003</v>
      </c>
    </row>
    <row r="333" spans="1:6">
      <c r="A333" s="94">
        <v>1980</v>
      </c>
      <c r="B333" s="94">
        <v>1</v>
      </c>
      <c r="C333" s="95">
        <v>43.44</v>
      </c>
      <c r="D333" s="95">
        <v>43.64</v>
      </c>
      <c r="E333" s="95">
        <v>43.54</v>
      </c>
      <c r="F333" s="96">
        <v>0.08</v>
      </c>
    </row>
    <row r="334" spans="1:6">
      <c r="A334" s="94">
        <v>1980</v>
      </c>
      <c r="B334" s="94">
        <v>2</v>
      </c>
      <c r="C334" s="95">
        <v>44.66</v>
      </c>
      <c r="D334" s="95">
        <v>44.86</v>
      </c>
      <c r="E334" s="95">
        <v>44.76</v>
      </c>
      <c r="F334" s="96">
        <v>0.03</v>
      </c>
    </row>
    <row r="335" spans="1:6">
      <c r="A335" s="94">
        <v>1980</v>
      </c>
      <c r="B335" s="94">
        <v>3</v>
      </c>
      <c r="C335" s="95">
        <v>46.32</v>
      </c>
      <c r="D335" s="95">
        <v>46.52</v>
      </c>
      <c r="E335" s="95">
        <v>46.42</v>
      </c>
      <c r="F335" s="96">
        <v>0.04</v>
      </c>
    </row>
    <row r="336" spans="1:6">
      <c r="A336" s="94">
        <v>1980</v>
      </c>
      <c r="B336" s="94">
        <v>4</v>
      </c>
      <c r="C336" s="95">
        <v>48.12</v>
      </c>
      <c r="D336" s="95">
        <v>48.32</v>
      </c>
      <c r="E336" s="95">
        <v>48.22</v>
      </c>
      <c r="F336" s="96">
        <v>0.04</v>
      </c>
    </row>
    <row r="337" spans="1:6">
      <c r="A337" s="94">
        <v>1980</v>
      </c>
      <c r="B337" s="94">
        <v>5</v>
      </c>
      <c r="C337" s="95">
        <v>49.59</v>
      </c>
      <c r="D337" s="95">
        <v>49.79</v>
      </c>
      <c r="E337" s="95">
        <v>49.69</v>
      </c>
      <c r="F337" s="96">
        <v>0.03</v>
      </c>
    </row>
    <row r="338" spans="1:6">
      <c r="A338" s="94">
        <v>1980</v>
      </c>
      <c r="B338" s="94">
        <v>6</v>
      </c>
      <c r="C338" s="95">
        <v>51.16</v>
      </c>
      <c r="D338" s="95">
        <v>51.36</v>
      </c>
      <c r="E338" s="95">
        <v>51.26</v>
      </c>
      <c r="F338" s="96">
        <v>0.03</v>
      </c>
    </row>
    <row r="339" spans="1:6">
      <c r="A339" s="94">
        <v>1980</v>
      </c>
      <c r="B339" s="94">
        <v>7</v>
      </c>
      <c r="C339" s="95">
        <v>52.65</v>
      </c>
      <c r="D339" s="95">
        <v>52.85</v>
      </c>
      <c r="E339" s="95">
        <v>52.75</v>
      </c>
      <c r="F339" s="96">
        <v>0.03</v>
      </c>
    </row>
    <row r="340" spans="1:6">
      <c r="A340" s="94">
        <v>1980</v>
      </c>
      <c r="B340" s="94">
        <v>8</v>
      </c>
      <c r="C340" s="95">
        <v>54.45</v>
      </c>
      <c r="D340" s="95">
        <v>54.645000000000003</v>
      </c>
      <c r="E340" s="95">
        <v>54.55</v>
      </c>
      <c r="F340" s="96">
        <v>0.03</v>
      </c>
    </row>
    <row r="341" spans="1:6">
      <c r="A341" s="94">
        <v>1980</v>
      </c>
      <c r="B341" s="94">
        <v>9</v>
      </c>
      <c r="C341" s="95">
        <v>56.41</v>
      </c>
      <c r="D341" s="95">
        <v>56.61</v>
      </c>
      <c r="E341" s="95">
        <v>56.51</v>
      </c>
      <c r="F341" s="96">
        <v>0.04</v>
      </c>
    </row>
    <row r="342" spans="1:6">
      <c r="A342" s="94">
        <v>1980</v>
      </c>
      <c r="B342" s="94">
        <v>10</v>
      </c>
      <c r="C342" s="95">
        <v>58.58</v>
      </c>
      <c r="D342" s="95">
        <v>58.78</v>
      </c>
      <c r="E342" s="95">
        <v>58.68</v>
      </c>
      <c r="F342" s="96">
        <v>0.04</v>
      </c>
    </row>
    <row r="343" spans="1:6">
      <c r="A343" s="94">
        <v>1980</v>
      </c>
      <c r="B343" s="94">
        <v>11</v>
      </c>
      <c r="C343" s="95">
        <v>61.12</v>
      </c>
      <c r="D343" s="95">
        <v>61.32</v>
      </c>
      <c r="E343" s="95">
        <v>61.22</v>
      </c>
      <c r="F343" s="96">
        <v>0.04</v>
      </c>
    </row>
    <row r="344" spans="1:6">
      <c r="A344" s="94">
        <v>1980</v>
      </c>
      <c r="B344" s="94">
        <v>12</v>
      </c>
      <c r="C344" s="95">
        <v>63.6</v>
      </c>
      <c r="D344" s="95">
        <v>63.87</v>
      </c>
      <c r="E344" s="95">
        <v>63.74</v>
      </c>
      <c r="F344" s="96">
        <v>0.04</v>
      </c>
    </row>
    <row r="345" spans="1:6">
      <c r="A345" s="94">
        <v>1981</v>
      </c>
      <c r="B345" s="94">
        <v>1</v>
      </c>
      <c r="C345" s="95">
        <v>67.19</v>
      </c>
      <c r="D345" s="95">
        <v>67.52</v>
      </c>
      <c r="E345" s="95">
        <v>67.36</v>
      </c>
      <c r="F345" s="96">
        <v>0.06</v>
      </c>
    </row>
    <row r="346" spans="1:6">
      <c r="A346" s="94">
        <v>1981</v>
      </c>
      <c r="B346" s="94">
        <v>2</v>
      </c>
      <c r="C346" s="95">
        <v>70.16</v>
      </c>
      <c r="D346" s="95">
        <v>70.510000000000005</v>
      </c>
      <c r="E346" s="95">
        <v>70.34</v>
      </c>
      <c r="F346" s="96">
        <v>0.04</v>
      </c>
    </row>
    <row r="347" spans="1:6">
      <c r="A347" s="94">
        <v>1981</v>
      </c>
      <c r="B347" s="94">
        <v>3</v>
      </c>
      <c r="C347" s="95">
        <v>74</v>
      </c>
      <c r="D347" s="95">
        <v>74.37</v>
      </c>
      <c r="E347" s="95">
        <v>74.19</v>
      </c>
      <c r="F347" s="96">
        <v>0.05</v>
      </c>
    </row>
    <row r="348" spans="1:6">
      <c r="A348" s="94">
        <v>1981</v>
      </c>
      <c r="B348" s="94">
        <v>4</v>
      </c>
      <c r="C348" s="95">
        <v>78.569999999999993</v>
      </c>
      <c r="D348" s="95">
        <v>78.959999999999994</v>
      </c>
      <c r="E348" s="95">
        <v>78.77</v>
      </c>
      <c r="F348" s="96">
        <v>0.06</v>
      </c>
    </row>
    <row r="349" spans="1:6">
      <c r="A349" s="94">
        <v>1981</v>
      </c>
      <c r="B349" s="94">
        <v>5</v>
      </c>
      <c r="C349" s="95">
        <v>83.62</v>
      </c>
      <c r="D349" s="95">
        <v>84.04</v>
      </c>
      <c r="E349" s="95">
        <v>83.83</v>
      </c>
      <c r="F349" s="96">
        <v>0.06</v>
      </c>
    </row>
    <row r="350" spans="1:6">
      <c r="A350" s="94">
        <v>1981</v>
      </c>
      <c r="B350" s="94">
        <v>6</v>
      </c>
      <c r="C350" s="95">
        <v>88.23</v>
      </c>
      <c r="D350" s="95">
        <v>88.67</v>
      </c>
      <c r="E350" s="95">
        <v>88.45</v>
      </c>
      <c r="F350" s="96">
        <v>0.06</v>
      </c>
    </row>
    <row r="351" spans="1:6">
      <c r="A351" s="94">
        <v>1981</v>
      </c>
      <c r="B351" s="94">
        <v>7</v>
      </c>
      <c r="C351" s="95">
        <v>93.5</v>
      </c>
      <c r="D351" s="95">
        <v>93.96</v>
      </c>
      <c r="E351" s="95">
        <v>93.73</v>
      </c>
      <c r="F351" s="96">
        <v>0.06</v>
      </c>
    </row>
    <row r="352" spans="1:6">
      <c r="A352" s="94">
        <v>1981</v>
      </c>
      <c r="B352" s="94">
        <v>8</v>
      </c>
      <c r="C352" s="95">
        <v>99.43</v>
      </c>
      <c r="D352" s="95">
        <v>99.92</v>
      </c>
      <c r="E352" s="95">
        <v>99.68</v>
      </c>
      <c r="F352" s="96">
        <v>0.06</v>
      </c>
    </row>
    <row r="353" spans="1:6">
      <c r="A353" s="94">
        <v>1981</v>
      </c>
      <c r="B353" s="94">
        <v>9</v>
      </c>
      <c r="C353" s="95">
        <v>104.76</v>
      </c>
      <c r="D353" s="95">
        <v>105.28</v>
      </c>
      <c r="E353" s="95">
        <v>105.02</v>
      </c>
      <c r="F353" s="96">
        <v>0.05</v>
      </c>
    </row>
    <row r="354" spans="1:6">
      <c r="A354" s="94">
        <v>1981</v>
      </c>
      <c r="B354" s="94">
        <v>10</v>
      </c>
      <c r="C354" s="95">
        <v>110.91</v>
      </c>
      <c r="D354" s="95">
        <v>111.47</v>
      </c>
      <c r="E354" s="95">
        <v>111.19</v>
      </c>
      <c r="F354" s="96">
        <v>0.06</v>
      </c>
    </row>
    <row r="355" spans="1:6">
      <c r="A355" s="94">
        <v>1981</v>
      </c>
      <c r="B355" s="94">
        <v>11</v>
      </c>
      <c r="C355" s="95">
        <v>117.37</v>
      </c>
      <c r="D355" s="95">
        <v>117.955</v>
      </c>
      <c r="E355" s="95">
        <v>117.66</v>
      </c>
      <c r="F355" s="96">
        <v>0.06</v>
      </c>
    </row>
    <row r="356" spans="1:6">
      <c r="A356" s="94">
        <v>1981</v>
      </c>
      <c r="B356" s="94">
        <v>12</v>
      </c>
      <c r="C356" s="95">
        <v>124.21</v>
      </c>
      <c r="D356" s="95">
        <v>124.83</v>
      </c>
      <c r="E356" s="95">
        <v>124.52</v>
      </c>
      <c r="F356" s="96">
        <v>0.06</v>
      </c>
    </row>
    <row r="357" spans="1:6">
      <c r="A357" s="94">
        <v>1982</v>
      </c>
      <c r="B357" s="94">
        <v>1</v>
      </c>
      <c r="C357" s="95">
        <v>130.56</v>
      </c>
      <c r="D357" s="95">
        <v>131.21</v>
      </c>
      <c r="E357" s="95">
        <v>130.88999999999999</v>
      </c>
      <c r="F357" s="96">
        <v>0.05</v>
      </c>
    </row>
    <row r="358" spans="1:6">
      <c r="A358" s="94">
        <v>1982</v>
      </c>
      <c r="B358" s="94">
        <v>2</v>
      </c>
      <c r="C358" s="95">
        <v>136.80000000000001</v>
      </c>
      <c r="D358" s="95">
        <v>137.47999999999999</v>
      </c>
      <c r="E358" s="95">
        <v>137.13999999999999</v>
      </c>
      <c r="F358" s="96">
        <v>0.05</v>
      </c>
    </row>
    <row r="359" spans="1:6">
      <c r="A359" s="94">
        <v>1982</v>
      </c>
      <c r="B359" s="94">
        <v>3</v>
      </c>
      <c r="C359" s="95">
        <v>144.19999999999999</v>
      </c>
      <c r="D359" s="95">
        <v>144.91999999999999</v>
      </c>
      <c r="E359" s="95">
        <v>144.56</v>
      </c>
      <c r="F359" s="96">
        <v>0.05</v>
      </c>
    </row>
    <row r="360" spans="1:6">
      <c r="A360" s="94">
        <v>1982</v>
      </c>
      <c r="B360" s="94">
        <v>4</v>
      </c>
      <c r="C360" s="95">
        <v>151.47</v>
      </c>
      <c r="D360" s="95">
        <v>152.22999999999999</v>
      </c>
      <c r="E360" s="95">
        <v>151.85</v>
      </c>
      <c r="F360" s="96">
        <v>0.05</v>
      </c>
    </row>
    <row r="361" spans="1:6">
      <c r="A361" s="94">
        <v>1982</v>
      </c>
      <c r="B361" s="94">
        <v>5</v>
      </c>
      <c r="C361" s="95">
        <v>159.18</v>
      </c>
      <c r="D361" s="95">
        <v>159.97999999999999</v>
      </c>
      <c r="E361" s="95">
        <v>159.58000000000001</v>
      </c>
      <c r="F361" s="96">
        <v>0.05</v>
      </c>
    </row>
    <row r="362" spans="1:6">
      <c r="A362" s="94">
        <v>1982</v>
      </c>
      <c r="B362" s="94">
        <v>6</v>
      </c>
      <c r="C362" s="95">
        <v>167.5</v>
      </c>
      <c r="D362" s="95">
        <v>168.33500000000001</v>
      </c>
      <c r="E362" s="95">
        <v>167.92</v>
      </c>
      <c r="F362" s="96">
        <v>0.05</v>
      </c>
    </row>
    <row r="363" spans="1:6">
      <c r="A363" s="94">
        <v>1982</v>
      </c>
      <c r="B363" s="94">
        <v>7</v>
      </c>
      <c r="C363" s="95">
        <v>176.87</v>
      </c>
      <c r="D363" s="95">
        <v>177.755</v>
      </c>
      <c r="E363" s="95">
        <v>177.31</v>
      </c>
      <c r="F363" s="96">
        <v>0.06</v>
      </c>
    </row>
    <row r="364" spans="1:6">
      <c r="A364" s="94">
        <v>1982</v>
      </c>
      <c r="B364" s="94">
        <v>8</v>
      </c>
      <c r="C364" s="95">
        <v>188.17</v>
      </c>
      <c r="D364" s="95">
        <v>189.11</v>
      </c>
      <c r="E364" s="95">
        <v>188.64</v>
      </c>
      <c r="F364" s="96">
        <v>0.06</v>
      </c>
    </row>
    <row r="365" spans="1:6">
      <c r="A365" s="94">
        <v>1982</v>
      </c>
      <c r="B365" s="94">
        <v>9</v>
      </c>
      <c r="C365" s="95">
        <v>201.08</v>
      </c>
      <c r="D365" s="95">
        <v>202.09</v>
      </c>
      <c r="E365" s="95">
        <v>201.59</v>
      </c>
      <c r="F365" s="96">
        <v>7.0000000000000007E-2</v>
      </c>
    </row>
    <row r="366" spans="1:6">
      <c r="A366" s="94">
        <v>1982</v>
      </c>
      <c r="B366" s="94">
        <v>10</v>
      </c>
      <c r="C366" s="95">
        <v>214.62</v>
      </c>
      <c r="D366" s="95">
        <v>215.69</v>
      </c>
      <c r="E366" s="95">
        <v>215.16</v>
      </c>
      <c r="F366" s="96">
        <v>7.0000000000000007E-2</v>
      </c>
    </row>
    <row r="367" spans="1:6">
      <c r="A367" s="94">
        <v>1982</v>
      </c>
      <c r="B367" s="94">
        <v>11</v>
      </c>
      <c r="C367" s="95">
        <v>228.81</v>
      </c>
      <c r="D367" s="95">
        <v>229.96</v>
      </c>
      <c r="E367" s="95">
        <v>229.39</v>
      </c>
      <c r="F367" s="96">
        <v>7.0000000000000007E-2</v>
      </c>
    </row>
    <row r="368" spans="1:6">
      <c r="A368" s="94">
        <v>1982</v>
      </c>
      <c r="B368" s="94">
        <v>12</v>
      </c>
      <c r="C368" s="95">
        <v>244.2</v>
      </c>
      <c r="D368" s="95">
        <v>245.43</v>
      </c>
      <c r="E368" s="95">
        <v>244.82</v>
      </c>
      <c r="F368" s="96">
        <v>7.0000000000000007E-2</v>
      </c>
    </row>
    <row r="369" spans="1:6">
      <c r="A369" s="94">
        <v>1983</v>
      </c>
      <c r="B369" s="94">
        <v>1</v>
      </c>
      <c r="C369" s="95">
        <v>261.89</v>
      </c>
      <c r="D369" s="95">
        <v>263.2</v>
      </c>
      <c r="E369" s="95">
        <v>262.55</v>
      </c>
      <c r="F369" s="96">
        <v>7.0000000000000007E-2</v>
      </c>
    </row>
    <row r="370" spans="1:6">
      <c r="A370" s="94">
        <v>1983</v>
      </c>
      <c r="B370" s="94">
        <v>2</v>
      </c>
      <c r="C370" s="95">
        <v>313.97000000000003</v>
      </c>
      <c r="D370" s="95">
        <v>315.54000000000002</v>
      </c>
      <c r="E370" s="95">
        <v>314.76</v>
      </c>
      <c r="F370" s="96">
        <v>0.2</v>
      </c>
    </row>
    <row r="371" spans="1:6">
      <c r="A371" s="94">
        <v>1983</v>
      </c>
      <c r="B371" s="94">
        <v>3</v>
      </c>
      <c r="C371" s="95">
        <v>398.57</v>
      </c>
      <c r="D371" s="95">
        <v>400.56</v>
      </c>
      <c r="E371" s="95">
        <v>399.57</v>
      </c>
      <c r="F371" s="96">
        <v>0.27</v>
      </c>
    </row>
    <row r="372" spans="1:6">
      <c r="A372" s="94">
        <v>1983</v>
      </c>
      <c r="B372" s="94">
        <v>4</v>
      </c>
      <c r="C372" s="95">
        <v>433.1</v>
      </c>
      <c r="D372" s="95">
        <v>435.26</v>
      </c>
      <c r="E372" s="95">
        <v>434.18</v>
      </c>
      <c r="F372" s="96">
        <v>0.09</v>
      </c>
    </row>
    <row r="373" spans="1:6">
      <c r="A373" s="94">
        <v>1983</v>
      </c>
      <c r="B373" s="94">
        <v>5</v>
      </c>
      <c r="C373" s="95">
        <v>472.27</v>
      </c>
      <c r="D373" s="95">
        <v>474.63</v>
      </c>
      <c r="E373" s="95">
        <v>473.45</v>
      </c>
      <c r="F373" s="96">
        <v>0.09</v>
      </c>
    </row>
    <row r="374" spans="1:6">
      <c r="A374" s="94">
        <v>1983</v>
      </c>
      <c r="B374" s="94">
        <v>6</v>
      </c>
      <c r="C374" s="95">
        <v>515.20000000000005</v>
      </c>
      <c r="D374" s="95">
        <v>517.78</v>
      </c>
      <c r="E374" s="95">
        <v>516.49</v>
      </c>
      <c r="F374" s="96">
        <v>0.09</v>
      </c>
    </row>
    <row r="375" spans="1:6">
      <c r="A375" s="94">
        <v>1983</v>
      </c>
      <c r="B375" s="94">
        <v>7</v>
      </c>
      <c r="C375" s="95">
        <v>567.53</v>
      </c>
      <c r="D375" s="95">
        <v>570.36</v>
      </c>
      <c r="E375" s="95">
        <v>568.95000000000005</v>
      </c>
      <c r="F375" s="96">
        <v>0.1</v>
      </c>
    </row>
    <row r="376" spans="1:6">
      <c r="A376" s="94">
        <v>1983</v>
      </c>
      <c r="B376" s="94">
        <v>8</v>
      </c>
      <c r="C376" s="95">
        <v>640.27</v>
      </c>
      <c r="D376" s="95">
        <v>643.34</v>
      </c>
      <c r="E376" s="95">
        <v>641.80999999999995</v>
      </c>
      <c r="F376" s="96">
        <v>0.13</v>
      </c>
    </row>
    <row r="377" spans="1:6">
      <c r="A377" s="94">
        <v>1983</v>
      </c>
      <c r="B377" s="94">
        <v>9</v>
      </c>
      <c r="C377" s="95">
        <v>698.38</v>
      </c>
      <c r="D377" s="95">
        <v>701.38</v>
      </c>
      <c r="E377" s="95">
        <v>699.88</v>
      </c>
      <c r="F377" s="96">
        <v>0.09</v>
      </c>
    </row>
    <row r="378" spans="1:6">
      <c r="A378" s="94">
        <v>1983</v>
      </c>
      <c r="B378" s="94">
        <v>10</v>
      </c>
      <c r="C378" s="95">
        <v>781.35</v>
      </c>
      <c r="D378" s="95">
        <v>785.3</v>
      </c>
      <c r="E378" s="95">
        <v>783.33</v>
      </c>
      <c r="F378" s="96">
        <v>0.12</v>
      </c>
    </row>
    <row r="379" spans="1:6">
      <c r="A379" s="94">
        <v>1983</v>
      </c>
      <c r="B379" s="94">
        <v>11</v>
      </c>
      <c r="C379" s="95">
        <v>867</v>
      </c>
      <c r="D379" s="95">
        <v>871.05</v>
      </c>
      <c r="E379" s="95">
        <v>869.03</v>
      </c>
      <c r="F379" s="96">
        <v>0.11</v>
      </c>
    </row>
    <row r="380" spans="1:6">
      <c r="A380" s="94">
        <v>1983</v>
      </c>
      <c r="B380" s="94">
        <v>12</v>
      </c>
      <c r="C380" s="95">
        <v>941.14</v>
      </c>
      <c r="D380" s="95">
        <v>946.14</v>
      </c>
      <c r="E380" s="95">
        <v>943.64</v>
      </c>
      <c r="F380" s="96">
        <v>0.09</v>
      </c>
    </row>
    <row r="381" spans="1:6">
      <c r="A381" s="94">
        <v>1984</v>
      </c>
      <c r="B381" s="94">
        <v>1</v>
      </c>
      <c r="C381" s="95">
        <v>1016.05</v>
      </c>
      <c r="D381" s="95">
        <v>1021.045</v>
      </c>
      <c r="E381" s="95">
        <v>1018.55</v>
      </c>
      <c r="F381" s="96">
        <v>0.08</v>
      </c>
    </row>
    <row r="382" spans="1:6">
      <c r="A382" s="94">
        <v>1984</v>
      </c>
      <c r="B382" s="94">
        <v>2</v>
      </c>
      <c r="C382" s="95">
        <v>1125.0999999999999</v>
      </c>
      <c r="D382" s="95">
        <v>1130.76</v>
      </c>
      <c r="E382" s="95">
        <v>1127.93</v>
      </c>
      <c r="F382" s="96">
        <v>0.11</v>
      </c>
    </row>
    <row r="383" spans="1:6">
      <c r="A383" s="94">
        <v>1984</v>
      </c>
      <c r="B383" s="94">
        <v>3</v>
      </c>
      <c r="C383" s="95">
        <v>1263.95</v>
      </c>
      <c r="D383" s="95">
        <v>1270.2</v>
      </c>
      <c r="E383" s="95">
        <v>1267.08</v>
      </c>
      <c r="F383" s="96">
        <v>0.12</v>
      </c>
    </row>
    <row r="384" spans="1:6">
      <c r="A384" s="94">
        <v>1984</v>
      </c>
      <c r="B384" s="94">
        <v>4</v>
      </c>
      <c r="C384" s="95">
        <v>1380.79</v>
      </c>
      <c r="D384" s="95">
        <v>1387.79</v>
      </c>
      <c r="E384" s="95">
        <v>1384.29</v>
      </c>
      <c r="F384" s="96">
        <v>0.09</v>
      </c>
    </row>
    <row r="385" spans="1:6">
      <c r="A385" s="94">
        <v>1984</v>
      </c>
      <c r="B385" s="94">
        <v>5</v>
      </c>
      <c r="C385" s="95">
        <v>1503.18</v>
      </c>
      <c r="D385" s="95">
        <v>1510.73</v>
      </c>
      <c r="E385" s="95">
        <v>1506.96</v>
      </c>
      <c r="F385" s="96">
        <v>0.09</v>
      </c>
    </row>
    <row r="386" spans="1:6">
      <c r="A386" s="94">
        <v>1984</v>
      </c>
      <c r="B386" s="94">
        <v>6</v>
      </c>
      <c r="C386" s="95">
        <v>1636.7</v>
      </c>
      <c r="D386" s="95">
        <v>1644.75</v>
      </c>
      <c r="E386" s="95">
        <v>1640.73</v>
      </c>
      <c r="F386" s="96">
        <v>0.09</v>
      </c>
    </row>
    <row r="387" spans="1:6">
      <c r="A387" s="94">
        <v>1984</v>
      </c>
      <c r="B387" s="94">
        <v>7</v>
      </c>
      <c r="C387" s="95">
        <v>1807</v>
      </c>
      <c r="D387" s="95">
        <v>1816</v>
      </c>
      <c r="E387" s="95">
        <v>1811.5</v>
      </c>
      <c r="F387" s="96">
        <v>0.1</v>
      </c>
    </row>
    <row r="388" spans="1:6">
      <c r="A388" s="94">
        <v>1984</v>
      </c>
      <c r="B388" s="94">
        <v>8</v>
      </c>
      <c r="C388" s="95">
        <v>1984.39</v>
      </c>
      <c r="D388" s="95">
        <v>1994.3</v>
      </c>
      <c r="E388" s="95">
        <v>1989.35</v>
      </c>
      <c r="F388" s="96">
        <v>0.1</v>
      </c>
    </row>
    <row r="389" spans="1:6">
      <c r="A389" s="94">
        <v>1984</v>
      </c>
      <c r="B389" s="94">
        <v>9</v>
      </c>
      <c r="C389" s="95">
        <v>2193</v>
      </c>
      <c r="D389" s="95">
        <v>2203.9499999999998</v>
      </c>
      <c r="E389" s="95">
        <v>2198.48</v>
      </c>
      <c r="F389" s="96">
        <v>0.11</v>
      </c>
    </row>
    <row r="390" spans="1:6">
      <c r="A390" s="94">
        <v>1984</v>
      </c>
      <c r="B390" s="94">
        <v>10</v>
      </c>
      <c r="C390" s="95">
        <v>2441.5</v>
      </c>
      <c r="D390" s="95">
        <v>2453.77</v>
      </c>
      <c r="E390" s="95">
        <v>2447.64</v>
      </c>
      <c r="F390" s="96">
        <v>0.11</v>
      </c>
    </row>
    <row r="391" spans="1:6">
      <c r="A391" s="94">
        <v>1984</v>
      </c>
      <c r="B391" s="94">
        <v>11</v>
      </c>
      <c r="C391" s="95">
        <v>2720.95</v>
      </c>
      <c r="D391" s="95">
        <v>2734.5</v>
      </c>
      <c r="E391" s="95">
        <v>2727.73</v>
      </c>
      <c r="F391" s="96">
        <v>0.11</v>
      </c>
    </row>
    <row r="392" spans="1:6">
      <c r="A392" s="94">
        <v>1984</v>
      </c>
      <c r="B392" s="94">
        <v>12</v>
      </c>
      <c r="C392" s="95">
        <v>2993.55</v>
      </c>
      <c r="D392" s="95">
        <v>3008.55</v>
      </c>
      <c r="E392" s="95">
        <v>3001.05</v>
      </c>
      <c r="F392" s="96">
        <v>0.1</v>
      </c>
    </row>
    <row r="393" spans="1:6">
      <c r="A393" s="94">
        <v>1985</v>
      </c>
      <c r="B393" s="94">
        <v>1</v>
      </c>
      <c r="C393" s="95">
        <v>3347.09</v>
      </c>
      <c r="D393" s="95">
        <v>3363.82</v>
      </c>
      <c r="E393" s="95">
        <v>3355.46</v>
      </c>
      <c r="F393" s="96">
        <v>0.12</v>
      </c>
    </row>
    <row r="394" spans="1:6">
      <c r="A394" s="94">
        <v>1985</v>
      </c>
      <c r="B394" s="94">
        <v>2</v>
      </c>
      <c r="C394" s="95">
        <v>3745.22</v>
      </c>
      <c r="D394" s="95">
        <v>3764.11</v>
      </c>
      <c r="E394" s="95">
        <v>3754.67</v>
      </c>
      <c r="F394" s="96">
        <v>0.12</v>
      </c>
    </row>
    <row r="395" spans="1:6">
      <c r="A395" s="94">
        <v>1985</v>
      </c>
      <c r="B395" s="94">
        <v>3</v>
      </c>
      <c r="C395" s="95">
        <v>4140.1899999999996</v>
      </c>
      <c r="D395" s="95">
        <v>4160.38</v>
      </c>
      <c r="E395" s="95">
        <v>4150.29</v>
      </c>
      <c r="F395" s="96">
        <v>0.11</v>
      </c>
    </row>
    <row r="396" spans="1:6">
      <c r="A396" s="94">
        <v>1985</v>
      </c>
      <c r="B396" s="94">
        <v>4</v>
      </c>
      <c r="C396" s="95">
        <v>4697.8999999999996</v>
      </c>
      <c r="D396" s="95">
        <v>4717.8999999999996</v>
      </c>
      <c r="E396" s="95">
        <v>4707.8999999999996</v>
      </c>
      <c r="F396" s="96">
        <v>0.13</v>
      </c>
    </row>
    <row r="397" spans="1:6">
      <c r="A397" s="94">
        <v>1985</v>
      </c>
      <c r="B397" s="94">
        <v>5</v>
      </c>
      <c r="C397" s="95">
        <v>5216.3599999999997</v>
      </c>
      <c r="D397" s="95">
        <v>5236.3599999999997</v>
      </c>
      <c r="E397" s="95">
        <v>5226.3599999999997</v>
      </c>
      <c r="F397" s="96">
        <v>0.11</v>
      </c>
    </row>
    <row r="398" spans="1:6">
      <c r="A398" s="94">
        <v>1985</v>
      </c>
      <c r="B398" s="94">
        <v>6</v>
      </c>
      <c r="C398" s="95">
        <v>5722.11</v>
      </c>
      <c r="D398" s="95">
        <v>5742.11</v>
      </c>
      <c r="E398" s="95">
        <v>5732.11</v>
      </c>
      <c r="F398" s="96">
        <v>0.1</v>
      </c>
    </row>
    <row r="399" spans="1:6">
      <c r="A399" s="94">
        <v>1985</v>
      </c>
      <c r="B399" s="94">
        <v>7</v>
      </c>
      <c r="C399" s="95">
        <v>6200</v>
      </c>
      <c r="D399" s="95">
        <v>6220</v>
      </c>
      <c r="E399" s="95">
        <v>6210</v>
      </c>
      <c r="F399" s="96">
        <v>0.08</v>
      </c>
    </row>
    <row r="400" spans="1:6">
      <c r="A400" s="94">
        <v>1985</v>
      </c>
      <c r="B400" s="94">
        <v>8</v>
      </c>
      <c r="C400" s="95">
        <v>6691.36</v>
      </c>
      <c r="D400" s="95">
        <v>6711.36</v>
      </c>
      <c r="E400" s="95">
        <v>6701.36</v>
      </c>
      <c r="F400" s="96">
        <v>0.08</v>
      </c>
    </row>
    <row r="401" spans="1:6">
      <c r="A401" s="94">
        <v>1985</v>
      </c>
      <c r="B401" s="94">
        <v>9</v>
      </c>
      <c r="C401" s="95">
        <v>7424.52</v>
      </c>
      <c r="D401" s="95">
        <v>7461.67</v>
      </c>
      <c r="E401" s="95">
        <v>7443.1</v>
      </c>
      <c r="F401" s="96">
        <v>0.11</v>
      </c>
    </row>
    <row r="402" spans="1:6">
      <c r="A402" s="94">
        <v>1985</v>
      </c>
      <c r="B402" s="94">
        <v>10</v>
      </c>
      <c r="C402" s="95">
        <v>8146.3</v>
      </c>
      <c r="D402" s="95">
        <v>8186.52</v>
      </c>
      <c r="E402" s="95">
        <v>8166.41</v>
      </c>
      <c r="F402" s="96">
        <v>0.1</v>
      </c>
    </row>
    <row r="403" spans="1:6">
      <c r="A403" s="94">
        <v>1985</v>
      </c>
      <c r="B403" s="94">
        <v>11</v>
      </c>
      <c r="C403" s="95">
        <v>8883.5</v>
      </c>
      <c r="D403" s="95">
        <v>8928.5</v>
      </c>
      <c r="E403" s="95">
        <v>8906</v>
      </c>
      <c r="F403" s="96">
        <v>0.09</v>
      </c>
    </row>
    <row r="404" spans="1:6">
      <c r="A404" s="94">
        <v>1985</v>
      </c>
      <c r="B404" s="94">
        <v>12</v>
      </c>
      <c r="C404" s="95">
        <v>9863</v>
      </c>
      <c r="D404" s="95">
        <v>9912</v>
      </c>
      <c r="E404" s="95">
        <v>9887.5</v>
      </c>
      <c r="F404" s="96">
        <v>0.11</v>
      </c>
    </row>
    <row r="405" spans="1:6">
      <c r="A405" s="94">
        <v>1986</v>
      </c>
      <c r="B405" s="94">
        <v>1</v>
      </c>
      <c r="C405" s="95">
        <v>11253</v>
      </c>
      <c r="D405" s="95">
        <v>11310</v>
      </c>
      <c r="E405" s="95">
        <v>11281.5</v>
      </c>
      <c r="F405" s="96">
        <v>0.14000000000000001</v>
      </c>
    </row>
    <row r="406" spans="1:6">
      <c r="A406" s="94">
        <v>1986</v>
      </c>
      <c r="B406" s="94">
        <v>2</v>
      </c>
      <c r="C406" s="95">
        <v>12965</v>
      </c>
      <c r="D406" s="95">
        <v>13029</v>
      </c>
      <c r="E406" s="95">
        <v>12997</v>
      </c>
      <c r="F406" s="96">
        <v>0.15</v>
      </c>
    </row>
    <row r="407" spans="1:6">
      <c r="A407" s="94">
        <v>1986</v>
      </c>
      <c r="B407" s="94">
        <v>3</v>
      </c>
      <c r="C407" s="95">
        <v>13.77</v>
      </c>
      <c r="D407" s="95">
        <v>13.84</v>
      </c>
      <c r="E407" s="95">
        <v>13.81</v>
      </c>
      <c r="F407" s="96">
        <v>-1</v>
      </c>
    </row>
    <row r="408" spans="1:6">
      <c r="A408" s="94">
        <v>1986</v>
      </c>
      <c r="B408" s="94">
        <v>4</v>
      </c>
      <c r="C408" s="95">
        <v>13.77</v>
      </c>
      <c r="D408" s="95">
        <v>13.84</v>
      </c>
      <c r="E408" s="95">
        <v>13.81</v>
      </c>
      <c r="F408" s="96">
        <v>0</v>
      </c>
    </row>
    <row r="409" spans="1:6">
      <c r="A409" s="94">
        <v>1986</v>
      </c>
      <c r="B409" s="94">
        <v>5</v>
      </c>
      <c r="C409" s="95">
        <v>13.77</v>
      </c>
      <c r="D409" s="95">
        <v>13.84</v>
      </c>
      <c r="E409" s="95">
        <v>13.81</v>
      </c>
      <c r="F409" s="96">
        <v>0</v>
      </c>
    </row>
    <row r="410" spans="1:6">
      <c r="A410" s="94">
        <v>1986</v>
      </c>
      <c r="B410" s="94">
        <v>6</v>
      </c>
      <c r="C410" s="95">
        <v>13.77</v>
      </c>
      <c r="D410" s="95">
        <v>13.84</v>
      </c>
      <c r="E410" s="95">
        <v>13.81</v>
      </c>
      <c r="F410" s="96">
        <v>0</v>
      </c>
    </row>
    <row r="411" spans="1:6">
      <c r="A411" s="94">
        <v>1986</v>
      </c>
      <c r="B411" s="94">
        <v>7</v>
      </c>
      <c r="C411" s="95">
        <v>13.77</v>
      </c>
      <c r="D411" s="95">
        <v>13.84</v>
      </c>
      <c r="E411" s="95">
        <v>13.81</v>
      </c>
      <c r="F411" s="96">
        <v>0</v>
      </c>
    </row>
    <row r="412" spans="1:6">
      <c r="A412" s="94">
        <v>1986</v>
      </c>
      <c r="B412" s="94">
        <v>8</v>
      </c>
      <c r="C412" s="95">
        <v>13.77</v>
      </c>
      <c r="D412" s="95">
        <v>13.84</v>
      </c>
      <c r="E412" s="95">
        <v>13.81</v>
      </c>
      <c r="F412" s="96">
        <v>0</v>
      </c>
    </row>
    <row r="413" spans="1:6">
      <c r="A413" s="94">
        <v>1986</v>
      </c>
      <c r="B413" s="94">
        <v>9</v>
      </c>
      <c r="C413" s="95">
        <v>13.77</v>
      </c>
      <c r="D413" s="95">
        <v>13.84</v>
      </c>
      <c r="E413" s="95">
        <v>13.81</v>
      </c>
      <c r="F413" s="96">
        <v>0</v>
      </c>
    </row>
    <row r="414" spans="1:6">
      <c r="A414" s="94">
        <v>1986</v>
      </c>
      <c r="B414" s="94">
        <v>10</v>
      </c>
      <c r="C414" s="95">
        <v>13.9</v>
      </c>
      <c r="D414" s="95">
        <v>13.97</v>
      </c>
      <c r="E414" s="95">
        <v>13.94</v>
      </c>
      <c r="F414" s="96">
        <v>0.01</v>
      </c>
    </row>
    <row r="415" spans="1:6">
      <c r="A415" s="94">
        <v>1986</v>
      </c>
      <c r="B415" s="94">
        <v>11</v>
      </c>
      <c r="C415" s="95">
        <v>14.04</v>
      </c>
      <c r="D415" s="95">
        <v>14.11</v>
      </c>
      <c r="E415" s="95">
        <v>14.08</v>
      </c>
      <c r="F415" s="96">
        <v>0.01</v>
      </c>
    </row>
    <row r="416" spans="1:6">
      <c r="A416" s="94">
        <v>1986</v>
      </c>
      <c r="B416" s="94">
        <v>12</v>
      </c>
      <c r="C416" s="95">
        <v>14.47</v>
      </c>
      <c r="D416" s="95">
        <v>14.55</v>
      </c>
      <c r="E416" s="95">
        <v>14.51</v>
      </c>
      <c r="F416" s="96">
        <v>0.03</v>
      </c>
    </row>
    <row r="417" spans="1:6">
      <c r="A417" s="94">
        <v>1987</v>
      </c>
      <c r="B417" s="94">
        <v>1</v>
      </c>
      <c r="C417" s="95">
        <v>15.62</v>
      </c>
      <c r="D417" s="95">
        <v>15.7</v>
      </c>
      <c r="E417" s="95">
        <v>15.66</v>
      </c>
      <c r="F417" s="96">
        <v>0.08</v>
      </c>
    </row>
    <row r="418" spans="1:6">
      <c r="A418" s="94">
        <v>1987</v>
      </c>
      <c r="B418" s="94">
        <v>2</v>
      </c>
      <c r="C418" s="95">
        <v>18.05</v>
      </c>
      <c r="D418" s="95">
        <v>18.14</v>
      </c>
      <c r="E418" s="95">
        <v>18.100000000000001</v>
      </c>
      <c r="F418" s="96">
        <v>0.16</v>
      </c>
    </row>
    <row r="419" spans="1:6">
      <c r="A419" s="94">
        <v>1987</v>
      </c>
      <c r="B419" s="94">
        <v>3</v>
      </c>
      <c r="C419" s="95">
        <v>20.9</v>
      </c>
      <c r="D419" s="95">
        <v>21.01</v>
      </c>
      <c r="E419" s="95">
        <v>20.96</v>
      </c>
      <c r="F419" s="96">
        <v>0.16</v>
      </c>
    </row>
    <row r="420" spans="1:6">
      <c r="A420" s="94">
        <v>1987</v>
      </c>
      <c r="B420" s="94">
        <v>4</v>
      </c>
      <c r="C420" s="95">
        <v>23.59</v>
      </c>
      <c r="D420" s="95">
        <v>23.71</v>
      </c>
      <c r="E420" s="95">
        <v>23.65</v>
      </c>
      <c r="F420" s="96">
        <v>0.13</v>
      </c>
    </row>
    <row r="421" spans="1:6">
      <c r="A421" s="94">
        <v>1987</v>
      </c>
      <c r="B421" s="94">
        <v>5</v>
      </c>
      <c r="C421" s="95">
        <v>30.63</v>
      </c>
      <c r="D421" s="95">
        <v>30.78</v>
      </c>
      <c r="E421" s="95">
        <v>30.71</v>
      </c>
      <c r="F421" s="96">
        <v>0.3</v>
      </c>
    </row>
    <row r="422" spans="1:6">
      <c r="A422" s="94">
        <v>1987</v>
      </c>
      <c r="B422" s="94">
        <v>6</v>
      </c>
      <c r="C422" s="95">
        <v>39.24</v>
      </c>
      <c r="D422" s="95">
        <v>39.44</v>
      </c>
      <c r="E422" s="95">
        <v>39.340000000000003</v>
      </c>
      <c r="F422" s="96">
        <v>0.28000000000000003</v>
      </c>
    </row>
    <row r="423" spans="1:6">
      <c r="A423" s="94">
        <v>1987</v>
      </c>
      <c r="B423" s="94">
        <v>7</v>
      </c>
      <c r="C423" s="95">
        <v>44.71</v>
      </c>
      <c r="D423" s="95">
        <v>44.93</v>
      </c>
      <c r="E423" s="95">
        <v>44.82</v>
      </c>
      <c r="F423" s="96">
        <v>0.14000000000000001</v>
      </c>
    </row>
    <row r="424" spans="1:6">
      <c r="A424" s="94">
        <v>1987</v>
      </c>
      <c r="B424" s="94">
        <v>8</v>
      </c>
      <c r="C424" s="95">
        <v>46.9</v>
      </c>
      <c r="D424" s="95">
        <v>47.13</v>
      </c>
      <c r="E424" s="95">
        <v>47.02</v>
      </c>
      <c r="F424" s="96">
        <v>0.05</v>
      </c>
    </row>
    <row r="425" spans="1:6">
      <c r="A425" s="94">
        <v>1987</v>
      </c>
      <c r="B425" s="94">
        <v>9</v>
      </c>
      <c r="C425" s="95">
        <v>49.62</v>
      </c>
      <c r="D425" s="95">
        <v>49.87</v>
      </c>
      <c r="E425" s="95">
        <v>49.75</v>
      </c>
      <c r="F425" s="96">
        <v>0.06</v>
      </c>
    </row>
    <row r="426" spans="1:6">
      <c r="A426" s="94">
        <v>1987</v>
      </c>
      <c r="B426" s="94">
        <v>10</v>
      </c>
      <c r="C426" s="95">
        <v>53.14</v>
      </c>
      <c r="D426" s="95">
        <v>53.41</v>
      </c>
      <c r="E426" s="95">
        <v>53.28</v>
      </c>
      <c r="F426" s="96">
        <v>7.0000000000000007E-2</v>
      </c>
    </row>
    <row r="427" spans="1:6">
      <c r="A427" s="94">
        <v>1987</v>
      </c>
      <c r="B427" s="94">
        <v>11</v>
      </c>
      <c r="C427" s="95">
        <v>58.99</v>
      </c>
      <c r="D427" s="95">
        <v>59.29</v>
      </c>
      <c r="E427" s="95">
        <v>59.14</v>
      </c>
      <c r="F427" s="96">
        <v>0.11</v>
      </c>
    </row>
    <row r="428" spans="1:6">
      <c r="A428" s="94">
        <v>1987</v>
      </c>
      <c r="B428" s="94">
        <v>12</v>
      </c>
      <c r="C428" s="95">
        <v>67.150000000000006</v>
      </c>
      <c r="D428" s="95">
        <v>67.48</v>
      </c>
      <c r="E428" s="95">
        <v>67.319999999999993</v>
      </c>
      <c r="F428" s="96">
        <v>0.14000000000000001</v>
      </c>
    </row>
    <row r="429" spans="1:6">
      <c r="A429" s="94">
        <v>1988</v>
      </c>
      <c r="B429" s="94">
        <v>1</v>
      </c>
      <c r="C429" s="95">
        <v>77.27</v>
      </c>
      <c r="D429" s="95">
        <v>77.655000000000001</v>
      </c>
      <c r="E429" s="95">
        <v>77.459999999999994</v>
      </c>
      <c r="F429" s="96">
        <v>0.15</v>
      </c>
    </row>
    <row r="430" spans="1:6">
      <c r="A430" s="94">
        <v>1988</v>
      </c>
      <c r="B430" s="94">
        <v>2</v>
      </c>
      <c r="C430" s="95">
        <v>90.39</v>
      </c>
      <c r="D430" s="95">
        <v>90.84</v>
      </c>
      <c r="E430" s="95">
        <v>90.62</v>
      </c>
      <c r="F430" s="96">
        <v>0.17</v>
      </c>
    </row>
    <row r="431" spans="1:6">
      <c r="A431" s="94">
        <v>1988</v>
      </c>
      <c r="B431" s="94">
        <v>3</v>
      </c>
      <c r="C431" s="95">
        <v>106.61</v>
      </c>
      <c r="D431" s="95">
        <v>107.14</v>
      </c>
      <c r="E431" s="95">
        <v>106.88</v>
      </c>
      <c r="F431" s="96">
        <v>0.18</v>
      </c>
    </row>
    <row r="432" spans="1:6">
      <c r="A432" s="94">
        <v>1988</v>
      </c>
      <c r="B432" s="94">
        <v>4</v>
      </c>
      <c r="C432" s="95">
        <v>125.06</v>
      </c>
      <c r="D432" s="95">
        <v>125.69</v>
      </c>
      <c r="E432" s="95">
        <v>125.38</v>
      </c>
      <c r="F432" s="96">
        <v>0.17</v>
      </c>
    </row>
    <row r="433" spans="1:6">
      <c r="A433" s="94">
        <v>1988</v>
      </c>
      <c r="B433" s="94">
        <v>5</v>
      </c>
      <c r="C433" s="95">
        <v>149.88999999999999</v>
      </c>
      <c r="D433" s="95">
        <v>150.63999999999999</v>
      </c>
      <c r="E433" s="95">
        <v>150.27000000000001</v>
      </c>
      <c r="F433" s="96">
        <v>0.2</v>
      </c>
    </row>
    <row r="434" spans="1:6">
      <c r="A434" s="94">
        <v>1988</v>
      </c>
      <c r="B434" s="94">
        <v>6</v>
      </c>
      <c r="C434" s="95">
        <v>177.42</v>
      </c>
      <c r="D434" s="95">
        <v>178.3</v>
      </c>
      <c r="E434" s="95">
        <v>177.86</v>
      </c>
      <c r="F434" s="96">
        <v>0.18</v>
      </c>
    </row>
    <row r="435" spans="1:6">
      <c r="A435" s="94">
        <v>1988</v>
      </c>
      <c r="B435" s="94">
        <v>7</v>
      </c>
      <c r="C435" s="95">
        <v>214.75</v>
      </c>
      <c r="D435" s="95">
        <v>215.83</v>
      </c>
      <c r="E435" s="95">
        <v>215.29</v>
      </c>
      <c r="F435" s="96">
        <v>0.21</v>
      </c>
    </row>
    <row r="436" spans="1:6">
      <c r="A436" s="94">
        <v>1988</v>
      </c>
      <c r="B436" s="94">
        <v>8</v>
      </c>
      <c r="C436" s="95">
        <v>266.08</v>
      </c>
      <c r="D436" s="95">
        <v>267.41000000000003</v>
      </c>
      <c r="E436" s="95">
        <v>266.75</v>
      </c>
      <c r="F436" s="96">
        <v>0.24</v>
      </c>
    </row>
    <row r="437" spans="1:6">
      <c r="A437" s="94">
        <v>1988</v>
      </c>
      <c r="B437" s="94">
        <v>9</v>
      </c>
      <c r="C437" s="95">
        <v>324.61</v>
      </c>
      <c r="D437" s="95">
        <v>326.23500000000001</v>
      </c>
      <c r="E437" s="95">
        <v>325.42</v>
      </c>
      <c r="F437" s="96">
        <v>0.22</v>
      </c>
    </row>
    <row r="438" spans="1:6">
      <c r="A438" s="94">
        <v>1988</v>
      </c>
      <c r="B438" s="94">
        <v>10</v>
      </c>
      <c r="C438" s="95">
        <v>409.65</v>
      </c>
      <c r="D438" s="95">
        <v>411.7</v>
      </c>
      <c r="E438" s="95">
        <v>410.68</v>
      </c>
      <c r="F438" s="96">
        <v>0.26</v>
      </c>
    </row>
    <row r="439" spans="1:6">
      <c r="A439" s="94">
        <v>1988</v>
      </c>
      <c r="B439" s="94">
        <v>11</v>
      </c>
      <c r="C439" s="95">
        <v>523.54</v>
      </c>
      <c r="D439" s="95">
        <v>526.15</v>
      </c>
      <c r="E439" s="95">
        <v>524.85</v>
      </c>
      <c r="F439" s="96">
        <v>0.28000000000000003</v>
      </c>
    </row>
    <row r="440" spans="1:6">
      <c r="A440" s="94">
        <v>1988</v>
      </c>
      <c r="B440" s="94">
        <v>12</v>
      </c>
      <c r="C440" s="95">
        <v>667.69</v>
      </c>
      <c r="D440" s="95">
        <v>671.03</v>
      </c>
      <c r="E440" s="95">
        <v>669.36</v>
      </c>
      <c r="F440" s="96">
        <v>0.28000000000000003</v>
      </c>
    </row>
    <row r="441" spans="1:6">
      <c r="A441" s="94">
        <v>1989</v>
      </c>
      <c r="B441" s="94">
        <v>1</v>
      </c>
      <c r="C441" s="95">
        <v>0.9</v>
      </c>
      <c r="D441" s="95">
        <v>0.9</v>
      </c>
      <c r="E441" s="95">
        <v>0.9</v>
      </c>
      <c r="F441" s="96">
        <v>-1</v>
      </c>
    </row>
    <row r="442" spans="1:6">
      <c r="A442" s="94">
        <v>1989</v>
      </c>
      <c r="B442" s="94">
        <v>2</v>
      </c>
      <c r="C442" s="95">
        <v>0.99</v>
      </c>
      <c r="D442" s="95">
        <v>1</v>
      </c>
      <c r="E442" s="95">
        <v>1</v>
      </c>
      <c r="F442" s="96">
        <v>0.11</v>
      </c>
    </row>
    <row r="443" spans="1:6">
      <c r="A443" s="94">
        <v>1989</v>
      </c>
      <c r="B443" s="94">
        <v>3</v>
      </c>
      <c r="C443" s="95">
        <v>0.99</v>
      </c>
      <c r="D443" s="95">
        <v>1</v>
      </c>
      <c r="E443" s="95">
        <v>1</v>
      </c>
      <c r="F443" s="96">
        <v>0</v>
      </c>
    </row>
    <row r="444" spans="1:6">
      <c r="A444" s="94">
        <v>1989</v>
      </c>
      <c r="B444" s="94">
        <v>4</v>
      </c>
      <c r="C444" s="95">
        <v>1.01</v>
      </c>
      <c r="D444" s="95">
        <v>1.02</v>
      </c>
      <c r="E444" s="95">
        <v>1.02</v>
      </c>
      <c r="F444" s="96">
        <v>0.02</v>
      </c>
    </row>
    <row r="445" spans="1:6">
      <c r="A445" s="94">
        <v>1989</v>
      </c>
      <c r="B445" s="94">
        <v>5</v>
      </c>
      <c r="C445" s="95">
        <v>1.0900000000000001</v>
      </c>
      <c r="D445" s="95">
        <v>1.1000000000000001</v>
      </c>
      <c r="E445" s="95">
        <v>1.1000000000000001</v>
      </c>
      <c r="F445" s="96">
        <v>0.08</v>
      </c>
    </row>
    <row r="446" spans="1:6">
      <c r="A446" s="94">
        <v>1989</v>
      </c>
      <c r="B446" s="94">
        <v>6</v>
      </c>
      <c r="C446" s="95">
        <v>1.33</v>
      </c>
      <c r="D446" s="95">
        <v>1.34</v>
      </c>
      <c r="E446" s="95">
        <v>1.34</v>
      </c>
      <c r="F446" s="96">
        <v>0.22</v>
      </c>
    </row>
    <row r="447" spans="1:6">
      <c r="A447" s="94">
        <v>1989</v>
      </c>
      <c r="B447" s="94">
        <v>7</v>
      </c>
      <c r="C447" s="95">
        <v>1.91</v>
      </c>
      <c r="D447" s="95">
        <v>1.91</v>
      </c>
      <c r="E447" s="95">
        <v>1.91</v>
      </c>
      <c r="F447" s="96">
        <v>0.43</v>
      </c>
    </row>
    <row r="448" spans="1:6">
      <c r="A448" s="94">
        <v>1989</v>
      </c>
      <c r="B448" s="94">
        <v>8</v>
      </c>
      <c r="C448" s="95">
        <v>2.46</v>
      </c>
      <c r="D448" s="95">
        <v>2.4750000000000001</v>
      </c>
      <c r="E448" s="95">
        <v>2.4700000000000002</v>
      </c>
      <c r="F448" s="96">
        <v>0.28999999999999998</v>
      </c>
    </row>
    <row r="449" spans="1:6">
      <c r="A449" s="94">
        <v>1989</v>
      </c>
      <c r="B449" s="94">
        <v>9</v>
      </c>
      <c r="C449" s="95">
        <v>3.25</v>
      </c>
      <c r="D449" s="95">
        <v>3.27</v>
      </c>
      <c r="E449" s="95">
        <v>3.26</v>
      </c>
      <c r="F449" s="96">
        <v>0.32</v>
      </c>
    </row>
    <row r="450" spans="1:6">
      <c r="A450" s="94">
        <v>1989</v>
      </c>
      <c r="B450" s="94">
        <v>10</v>
      </c>
      <c r="C450" s="95">
        <v>4.47</v>
      </c>
      <c r="D450" s="95">
        <v>4.49</v>
      </c>
      <c r="E450" s="95">
        <v>4.4800000000000004</v>
      </c>
      <c r="F450" s="96">
        <v>0.37</v>
      </c>
    </row>
    <row r="451" spans="1:6">
      <c r="A451" s="94">
        <v>1989</v>
      </c>
      <c r="B451" s="94">
        <v>11</v>
      </c>
      <c r="C451" s="95">
        <v>6.22</v>
      </c>
      <c r="D451" s="95">
        <v>6.25</v>
      </c>
      <c r="E451" s="95">
        <v>6.24</v>
      </c>
      <c r="F451" s="96">
        <v>0.39</v>
      </c>
    </row>
    <row r="452" spans="1:6">
      <c r="A452" s="94">
        <v>1989</v>
      </c>
      <c r="B452" s="94">
        <v>12</v>
      </c>
      <c r="C452" s="95">
        <v>9.2100000000000009</v>
      </c>
      <c r="D452" s="95">
        <v>9.26</v>
      </c>
      <c r="E452" s="95">
        <v>9.24</v>
      </c>
      <c r="F452" s="96">
        <v>0.48</v>
      </c>
    </row>
    <row r="453" spans="1:6">
      <c r="A453" s="94">
        <v>1990</v>
      </c>
      <c r="B453" s="94">
        <v>1</v>
      </c>
      <c r="C453" s="95">
        <v>14.24</v>
      </c>
      <c r="D453" s="95">
        <v>14.31</v>
      </c>
      <c r="E453" s="95">
        <v>14.28</v>
      </c>
      <c r="F453" s="96">
        <v>0.55000000000000004</v>
      </c>
    </row>
    <row r="454" spans="1:6">
      <c r="A454" s="94">
        <v>1990</v>
      </c>
      <c r="B454" s="94">
        <v>2</v>
      </c>
      <c r="C454" s="95">
        <v>23.54</v>
      </c>
      <c r="D454" s="95">
        <v>23.66</v>
      </c>
      <c r="E454" s="95">
        <v>23.6</v>
      </c>
      <c r="F454" s="96">
        <v>0.65</v>
      </c>
    </row>
    <row r="455" spans="1:6">
      <c r="A455" s="94">
        <v>1990</v>
      </c>
      <c r="B455" s="94">
        <v>3</v>
      </c>
      <c r="C455" s="95">
        <v>37.01</v>
      </c>
      <c r="D455" s="95">
        <v>37.700000000000003</v>
      </c>
      <c r="E455" s="95">
        <v>37.36</v>
      </c>
      <c r="F455" s="96">
        <v>0.57999999999999996</v>
      </c>
    </row>
    <row r="456" spans="1:6">
      <c r="A456" s="94">
        <v>1990</v>
      </c>
      <c r="B456" s="94">
        <v>4</v>
      </c>
      <c r="C456" s="95">
        <v>47.3</v>
      </c>
      <c r="D456" s="95">
        <v>47.89</v>
      </c>
      <c r="E456" s="95">
        <v>47.6</v>
      </c>
      <c r="F456" s="96">
        <v>0.27</v>
      </c>
    </row>
    <row r="457" spans="1:6">
      <c r="A457" s="94">
        <v>1990</v>
      </c>
      <c r="B457" s="94">
        <v>5</v>
      </c>
      <c r="C457" s="95">
        <v>51.94</v>
      </c>
      <c r="D457" s="95">
        <v>52.23</v>
      </c>
      <c r="E457" s="95">
        <v>52.09</v>
      </c>
      <c r="F457" s="96">
        <v>0.09</v>
      </c>
    </row>
    <row r="458" spans="1:6">
      <c r="A458" s="94">
        <v>1990</v>
      </c>
      <c r="B458" s="94">
        <v>6</v>
      </c>
      <c r="C458" s="95">
        <v>56.9</v>
      </c>
      <c r="D458" s="95">
        <v>57.12</v>
      </c>
      <c r="E458" s="95">
        <v>57.01</v>
      </c>
      <c r="F458" s="96">
        <v>0.09</v>
      </c>
    </row>
    <row r="459" spans="1:6">
      <c r="A459" s="94">
        <v>1990</v>
      </c>
      <c r="B459" s="94">
        <v>7</v>
      </c>
      <c r="C459" s="95">
        <v>66.260000000000005</v>
      </c>
      <c r="D459" s="95">
        <v>66.52</v>
      </c>
      <c r="E459" s="95">
        <v>66.39</v>
      </c>
      <c r="F459" s="96">
        <v>0.16</v>
      </c>
    </row>
    <row r="460" spans="1:6">
      <c r="A460" s="94">
        <v>1990</v>
      </c>
      <c r="B460" s="94">
        <v>8</v>
      </c>
      <c r="C460" s="95">
        <v>71.540000000000006</v>
      </c>
      <c r="D460" s="95">
        <v>71.760000000000005</v>
      </c>
      <c r="E460" s="95">
        <v>71.650000000000006</v>
      </c>
      <c r="F460" s="96">
        <v>0.08</v>
      </c>
    </row>
    <row r="461" spans="1:6">
      <c r="A461" s="94">
        <v>1990</v>
      </c>
      <c r="B461" s="94">
        <v>9</v>
      </c>
      <c r="C461" s="95">
        <v>75.17</v>
      </c>
      <c r="D461" s="95">
        <v>75.540000000000006</v>
      </c>
      <c r="E461" s="95">
        <v>75.36</v>
      </c>
      <c r="F461" s="96">
        <v>0.05</v>
      </c>
    </row>
    <row r="462" spans="1:6">
      <c r="A462" s="94">
        <v>1990</v>
      </c>
      <c r="B462" s="94">
        <v>10</v>
      </c>
      <c r="C462" s="95">
        <v>94.58</v>
      </c>
      <c r="D462" s="95">
        <v>95.165000000000006</v>
      </c>
      <c r="E462" s="95">
        <v>94.87</v>
      </c>
      <c r="F462" s="96">
        <v>0.26</v>
      </c>
    </row>
    <row r="463" spans="1:6">
      <c r="A463" s="94">
        <v>1990</v>
      </c>
      <c r="B463" s="94">
        <v>11</v>
      </c>
      <c r="C463" s="95">
        <v>122.47</v>
      </c>
      <c r="D463" s="95">
        <v>123.13</v>
      </c>
      <c r="E463" s="95">
        <v>122.8</v>
      </c>
      <c r="F463" s="96">
        <v>0.28999999999999998</v>
      </c>
    </row>
    <row r="464" spans="1:6">
      <c r="A464" s="94">
        <v>1990</v>
      </c>
      <c r="B464" s="94">
        <v>12</v>
      </c>
      <c r="C464" s="95">
        <v>153.97</v>
      </c>
      <c r="D464" s="95">
        <v>154.59</v>
      </c>
      <c r="E464" s="95">
        <v>154.28</v>
      </c>
      <c r="F464" s="96">
        <v>0.26</v>
      </c>
    </row>
    <row r="465" spans="1:6">
      <c r="A465" s="94">
        <v>1991</v>
      </c>
      <c r="B465" s="94">
        <v>1</v>
      </c>
      <c r="C465" s="95">
        <v>192.42</v>
      </c>
      <c r="D465" s="95">
        <v>193.19</v>
      </c>
      <c r="E465" s="95">
        <v>192.81</v>
      </c>
      <c r="F465" s="96">
        <v>0.25</v>
      </c>
    </row>
    <row r="466" spans="1:6">
      <c r="A466" s="94">
        <v>1991</v>
      </c>
      <c r="B466" s="94">
        <v>2</v>
      </c>
      <c r="C466" s="95">
        <v>221.02</v>
      </c>
      <c r="D466" s="95">
        <v>221.76</v>
      </c>
      <c r="E466" s="95">
        <v>221.39</v>
      </c>
      <c r="F466" s="96">
        <v>0.15</v>
      </c>
    </row>
    <row r="467" spans="1:6">
      <c r="A467" s="94">
        <v>1991</v>
      </c>
      <c r="B467" s="94">
        <v>3</v>
      </c>
      <c r="C467" s="95">
        <v>229.6</v>
      </c>
      <c r="D467" s="95">
        <v>230.08500000000001</v>
      </c>
      <c r="E467" s="95">
        <v>229.84</v>
      </c>
      <c r="F467" s="96">
        <v>0.04</v>
      </c>
    </row>
    <row r="468" spans="1:6">
      <c r="A468" s="94">
        <v>1991</v>
      </c>
      <c r="B468" s="94">
        <v>4</v>
      </c>
      <c r="C468" s="95">
        <v>251.74</v>
      </c>
      <c r="D468" s="95">
        <v>252.17500000000001</v>
      </c>
      <c r="E468" s="95">
        <v>251.96</v>
      </c>
      <c r="F468" s="96">
        <v>0.1</v>
      </c>
    </row>
    <row r="469" spans="1:6">
      <c r="A469" s="94">
        <v>1991</v>
      </c>
      <c r="B469" s="94">
        <v>5</v>
      </c>
      <c r="C469" s="95">
        <v>272.61</v>
      </c>
      <c r="D469" s="95">
        <v>272.98</v>
      </c>
      <c r="E469" s="95">
        <v>272.8</v>
      </c>
      <c r="F469" s="96">
        <v>0.08</v>
      </c>
    </row>
    <row r="470" spans="1:6">
      <c r="A470" s="94">
        <v>1991</v>
      </c>
      <c r="B470" s="94">
        <v>6</v>
      </c>
      <c r="C470" s="95">
        <v>297.52</v>
      </c>
      <c r="D470" s="95">
        <v>297.87</v>
      </c>
      <c r="E470" s="95">
        <v>297.7</v>
      </c>
      <c r="F470" s="96">
        <v>0.09</v>
      </c>
    </row>
    <row r="471" spans="1:6">
      <c r="A471" s="94">
        <v>1991</v>
      </c>
      <c r="B471" s="94">
        <v>7</v>
      </c>
      <c r="C471" s="95">
        <v>328.58</v>
      </c>
      <c r="D471" s="95">
        <v>328.92</v>
      </c>
      <c r="E471" s="95">
        <v>328.75</v>
      </c>
      <c r="F471" s="96">
        <v>0.1</v>
      </c>
    </row>
    <row r="472" spans="1:6">
      <c r="A472" s="94">
        <v>1991</v>
      </c>
      <c r="B472" s="94">
        <v>8</v>
      </c>
      <c r="C472" s="95">
        <v>370.75</v>
      </c>
      <c r="D472" s="95">
        <v>371.28</v>
      </c>
      <c r="E472" s="95">
        <v>371.02</v>
      </c>
      <c r="F472" s="96">
        <v>0.13</v>
      </c>
    </row>
    <row r="473" spans="1:6">
      <c r="A473" s="94">
        <v>1991</v>
      </c>
      <c r="B473" s="94">
        <v>9</v>
      </c>
      <c r="C473" s="95">
        <v>428.46</v>
      </c>
      <c r="D473" s="95">
        <v>428.95</v>
      </c>
      <c r="E473" s="95">
        <v>428.71</v>
      </c>
      <c r="F473" s="96">
        <v>0.16</v>
      </c>
    </row>
    <row r="474" spans="1:6">
      <c r="A474" s="94">
        <v>1991</v>
      </c>
      <c r="B474" s="94">
        <v>10</v>
      </c>
      <c r="C474" s="95">
        <v>582.95000000000005</v>
      </c>
      <c r="D474" s="95">
        <v>583.85</v>
      </c>
      <c r="E474" s="95">
        <v>583.4</v>
      </c>
      <c r="F474" s="96">
        <v>0.36</v>
      </c>
    </row>
    <row r="475" spans="1:6">
      <c r="A475" s="94">
        <v>1991</v>
      </c>
      <c r="B475" s="94">
        <v>11</v>
      </c>
      <c r="C475" s="95">
        <v>738.75</v>
      </c>
      <c r="D475" s="95">
        <v>740.37</v>
      </c>
      <c r="E475" s="95">
        <v>739.56</v>
      </c>
      <c r="F475" s="96">
        <v>0.27</v>
      </c>
    </row>
    <row r="476" spans="1:6">
      <c r="A476" s="94">
        <v>1991</v>
      </c>
      <c r="B476" s="94">
        <v>12</v>
      </c>
      <c r="C476" s="95">
        <v>957.8</v>
      </c>
      <c r="D476" s="95">
        <v>957.87</v>
      </c>
      <c r="E476" s="95">
        <v>957.84</v>
      </c>
      <c r="F476" s="96">
        <v>0.3</v>
      </c>
    </row>
    <row r="477" spans="1:6">
      <c r="A477" s="94">
        <v>1992</v>
      </c>
      <c r="B477" s="94">
        <v>1</v>
      </c>
      <c r="C477" s="95">
        <v>1197.3</v>
      </c>
      <c r="D477" s="95">
        <v>1197.3800000000001</v>
      </c>
      <c r="E477" s="95">
        <v>1197.3399999999999</v>
      </c>
      <c r="F477" s="96">
        <v>0.25</v>
      </c>
    </row>
    <row r="478" spans="1:6">
      <c r="A478" s="94">
        <v>1992</v>
      </c>
      <c r="B478" s="94">
        <v>2</v>
      </c>
      <c r="C478" s="95">
        <v>1478.56</v>
      </c>
      <c r="D478" s="95">
        <v>1478.655</v>
      </c>
      <c r="E478" s="95">
        <v>1478.61</v>
      </c>
      <c r="F478" s="96">
        <v>0.23</v>
      </c>
    </row>
    <row r="479" spans="1:6">
      <c r="A479" s="94">
        <v>1992</v>
      </c>
      <c r="B479" s="94">
        <v>3</v>
      </c>
      <c r="C479" s="95">
        <v>1814.42</v>
      </c>
      <c r="D479" s="95">
        <v>1814.52</v>
      </c>
      <c r="E479" s="95">
        <v>1814.47</v>
      </c>
      <c r="F479" s="96">
        <v>0.23</v>
      </c>
    </row>
    <row r="480" spans="1:6">
      <c r="A480" s="94">
        <v>1992</v>
      </c>
      <c r="B480" s="94">
        <v>4</v>
      </c>
      <c r="C480" s="95">
        <v>2196.6999999999998</v>
      </c>
      <c r="D480" s="95">
        <v>2196.7800000000002</v>
      </c>
      <c r="E480" s="95">
        <v>2196.7399999999998</v>
      </c>
      <c r="F480" s="96">
        <v>0.21</v>
      </c>
    </row>
    <row r="481" spans="1:6">
      <c r="A481" s="94">
        <v>1992</v>
      </c>
      <c r="B481" s="94">
        <v>5</v>
      </c>
      <c r="C481" s="95">
        <v>2628.57</v>
      </c>
      <c r="D481" s="95">
        <v>2628.64</v>
      </c>
      <c r="E481" s="95">
        <v>2628.61</v>
      </c>
      <c r="F481" s="96">
        <v>0.2</v>
      </c>
    </row>
    <row r="482" spans="1:6">
      <c r="A482" s="94">
        <v>1992</v>
      </c>
      <c r="B482" s="94">
        <v>6</v>
      </c>
      <c r="C482" s="95">
        <v>3149.67</v>
      </c>
      <c r="D482" s="95">
        <v>3149.77</v>
      </c>
      <c r="E482" s="95">
        <v>3149.72</v>
      </c>
      <c r="F482" s="96">
        <v>0.2</v>
      </c>
    </row>
    <row r="483" spans="1:6">
      <c r="A483" s="94">
        <v>1992</v>
      </c>
      <c r="B483" s="94">
        <v>7</v>
      </c>
      <c r="C483" s="95">
        <v>3829.11</v>
      </c>
      <c r="D483" s="95">
        <v>3829.2</v>
      </c>
      <c r="E483" s="95">
        <v>3829.16</v>
      </c>
      <c r="F483" s="96">
        <v>0.22</v>
      </c>
    </row>
    <row r="484" spans="1:6">
      <c r="A484" s="94">
        <v>1992</v>
      </c>
      <c r="B484" s="94">
        <v>8</v>
      </c>
      <c r="C484" s="95">
        <v>4672</v>
      </c>
      <c r="D484" s="95">
        <v>4672.1400000000003</v>
      </c>
      <c r="E484" s="95">
        <v>4672.07</v>
      </c>
      <c r="F484" s="96">
        <v>0.22</v>
      </c>
    </row>
    <row r="485" spans="1:6">
      <c r="A485" s="94">
        <v>1992</v>
      </c>
      <c r="B485" s="94">
        <v>9</v>
      </c>
      <c r="C485" s="95">
        <v>5771.16</v>
      </c>
      <c r="D485" s="95">
        <v>5771.52</v>
      </c>
      <c r="E485" s="95">
        <v>5771.34</v>
      </c>
      <c r="F485" s="96">
        <v>0.24</v>
      </c>
    </row>
    <row r="486" spans="1:6">
      <c r="A486" s="94">
        <v>1992</v>
      </c>
      <c r="B486" s="94">
        <v>10</v>
      </c>
      <c r="C486" s="95">
        <v>7214.78</v>
      </c>
      <c r="D486" s="95">
        <v>7214.9</v>
      </c>
      <c r="E486" s="95">
        <v>7214.84</v>
      </c>
      <c r="F486" s="96">
        <v>0.25</v>
      </c>
    </row>
    <row r="487" spans="1:6">
      <c r="A487" s="94">
        <v>1992</v>
      </c>
      <c r="B487" s="94">
        <v>11</v>
      </c>
      <c r="C487" s="95">
        <v>9046.69</v>
      </c>
      <c r="D487" s="95">
        <v>9046.7999999999993</v>
      </c>
      <c r="E487" s="95">
        <v>9046.75</v>
      </c>
      <c r="F487" s="96">
        <v>0.25</v>
      </c>
    </row>
    <row r="488" spans="1:6">
      <c r="A488" s="94">
        <v>1992</v>
      </c>
      <c r="B488" s="94">
        <v>12</v>
      </c>
      <c r="C488" s="95">
        <v>11150.69</v>
      </c>
      <c r="D488" s="95">
        <v>11150.875</v>
      </c>
      <c r="E488" s="95">
        <v>11150.78</v>
      </c>
      <c r="F488" s="96">
        <v>0.23</v>
      </c>
    </row>
    <row r="489" spans="1:6">
      <c r="A489" s="94">
        <v>1993</v>
      </c>
      <c r="B489" s="94">
        <v>1</v>
      </c>
      <c r="C489" s="95">
        <v>14058.99</v>
      </c>
      <c r="D489" s="95">
        <v>14059.14</v>
      </c>
      <c r="E489" s="95">
        <v>14059.07</v>
      </c>
      <c r="F489" s="96">
        <v>0.26</v>
      </c>
    </row>
    <row r="490" spans="1:6">
      <c r="A490" s="94">
        <v>1993</v>
      </c>
      <c r="B490" s="94">
        <v>2</v>
      </c>
      <c r="C490" s="95">
        <v>17868.439999999999</v>
      </c>
      <c r="D490" s="95">
        <v>17868.59</v>
      </c>
      <c r="E490" s="95">
        <v>17868.52</v>
      </c>
      <c r="F490" s="96">
        <v>0.27</v>
      </c>
    </row>
    <row r="491" spans="1:6">
      <c r="A491" s="94">
        <v>1993</v>
      </c>
      <c r="B491" s="94">
        <v>3</v>
      </c>
      <c r="C491" s="95">
        <v>22469.09</v>
      </c>
      <c r="D491" s="95">
        <v>22469.25</v>
      </c>
      <c r="E491" s="95">
        <v>22469.17</v>
      </c>
      <c r="F491" s="96">
        <v>0.26</v>
      </c>
    </row>
    <row r="492" spans="1:6">
      <c r="A492" s="94">
        <v>1993</v>
      </c>
      <c r="B492" s="94">
        <v>4</v>
      </c>
      <c r="C492" s="95">
        <v>28728.62</v>
      </c>
      <c r="D492" s="95">
        <v>28728.94</v>
      </c>
      <c r="E492" s="95">
        <v>28728.78</v>
      </c>
      <c r="F492" s="96">
        <v>0.28000000000000003</v>
      </c>
    </row>
    <row r="493" spans="1:6">
      <c r="A493" s="94">
        <v>1993</v>
      </c>
      <c r="B493" s="94">
        <v>5</v>
      </c>
      <c r="C493" s="95">
        <v>37039.99</v>
      </c>
      <c r="D493" s="95">
        <v>37040.31</v>
      </c>
      <c r="E493" s="95">
        <v>37040.15</v>
      </c>
      <c r="F493" s="96">
        <v>0.28999999999999998</v>
      </c>
    </row>
    <row r="494" spans="1:6">
      <c r="A494" s="94">
        <v>1993</v>
      </c>
      <c r="B494" s="94">
        <v>6</v>
      </c>
      <c r="C494" s="95">
        <v>48105.45</v>
      </c>
      <c r="D494" s="95">
        <v>48106.46</v>
      </c>
      <c r="E494" s="95">
        <v>48105.96</v>
      </c>
      <c r="F494" s="96">
        <v>0.3</v>
      </c>
    </row>
    <row r="495" spans="1:6">
      <c r="A495" s="94">
        <v>1993</v>
      </c>
      <c r="B495" s="94">
        <v>7</v>
      </c>
      <c r="C495" s="95">
        <v>62772.23</v>
      </c>
      <c r="D495" s="95">
        <v>62773.24</v>
      </c>
      <c r="E495" s="95">
        <v>62772.74</v>
      </c>
      <c r="F495" s="96">
        <v>0.3</v>
      </c>
    </row>
    <row r="496" spans="1:6">
      <c r="A496" s="94">
        <v>1993</v>
      </c>
      <c r="B496" s="94">
        <v>8</v>
      </c>
      <c r="C496" s="95">
        <v>82.74</v>
      </c>
      <c r="D496" s="95">
        <v>82.74</v>
      </c>
      <c r="E496" s="95">
        <v>82.74</v>
      </c>
      <c r="F496" s="96">
        <v>-1</v>
      </c>
    </row>
    <row r="497" spans="1:6">
      <c r="A497" s="94">
        <v>1993</v>
      </c>
      <c r="B497" s="94">
        <v>9</v>
      </c>
      <c r="C497" s="95">
        <v>111.19</v>
      </c>
      <c r="D497" s="95">
        <v>111.19</v>
      </c>
      <c r="E497" s="95">
        <v>111.19</v>
      </c>
      <c r="F497" s="96">
        <v>0.34</v>
      </c>
    </row>
    <row r="498" spans="1:6">
      <c r="A498" s="94">
        <v>1993</v>
      </c>
      <c r="B498" s="94">
        <v>10</v>
      </c>
      <c r="C498" s="95">
        <v>151.22</v>
      </c>
      <c r="D498" s="95">
        <v>151.22499999999999</v>
      </c>
      <c r="E498" s="95">
        <v>151.22</v>
      </c>
      <c r="F498" s="96">
        <v>0.36</v>
      </c>
    </row>
    <row r="499" spans="1:6">
      <c r="A499" s="94">
        <v>1993</v>
      </c>
      <c r="B499" s="94">
        <v>11</v>
      </c>
      <c r="C499" s="95">
        <v>205.79</v>
      </c>
      <c r="D499" s="95">
        <v>205.8</v>
      </c>
      <c r="E499" s="95">
        <v>205.8</v>
      </c>
      <c r="F499" s="96">
        <v>0.36</v>
      </c>
    </row>
    <row r="500" spans="1:6">
      <c r="A500" s="94">
        <v>1993</v>
      </c>
      <c r="B500" s="94">
        <v>12</v>
      </c>
      <c r="C500" s="95">
        <v>279.37</v>
      </c>
      <c r="D500" s="95">
        <v>279.38499999999999</v>
      </c>
      <c r="E500" s="95">
        <v>279.38</v>
      </c>
      <c r="F500" s="96">
        <v>0.36</v>
      </c>
    </row>
    <row r="501" spans="1:6">
      <c r="A501" s="94">
        <v>1994</v>
      </c>
      <c r="B501" s="94">
        <v>1</v>
      </c>
      <c r="C501" s="95">
        <v>390.83</v>
      </c>
      <c r="D501" s="95">
        <v>390.84</v>
      </c>
      <c r="E501" s="95">
        <v>390.84</v>
      </c>
      <c r="F501" s="96">
        <v>0.4</v>
      </c>
    </row>
    <row r="502" spans="1:6">
      <c r="A502" s="94">
        <v>1994</v>
      </c>
      <c r="B502" s="94">
        <v>2</v>
      </c>
      <c r="C502" s="95">
        <v>550.79</v>
      </c>
      <c r="D502" s="95">
        <v>550.80999999999995</v>
      </c>
      <c r="E502" s="95">
        <v>550.79999999999995</v>
      </c>
      <c r="F502" s="96">
        <v>0.41</v>
      </c>
    </row>
    <row r="503" spans="1:6">
      <c r="A503" s="94">
        <v>1994</v>
      </c>
      <c r="B503" s="94">
        <v>3</v>
      </c>
      <c r="C503" s="95">
        <v>768.11</v>
      </c>
      <c r="D503" s="95">
        <v>768.12</v>
      </c>
      <c r="E503" s="95">
        <v>768.12</v>
      </c>
      <c r="F503" s="96">
        <v>0.39</v>
      </c>
    </row>
    <row r="504" spans="1:6">
      <c r="A504" s="94">
        <v>1994</v>
      </c>
      <c r="B504" s="94">
        <v>4</v>
      </c>
      <c r="C504" s="95">
        <v>1109.55</v>
      </c>
      <c r="D504" s="95">
        <v>1109.56</v>
      </c>
      <c r="E504" s="95">
        <v>1109.56</v>
      </c>
      <c r="F504" s="96">
        <v>0.44</v>
      </c>
    </row>
    <row r="505" spans="1:6">
      <c r="A505" s="94">
        <v>1994</v>
      </c>
      <c r="B505" s="94">
        <v>5</v>
      </c>
      <c r="C505" s="95">
        <v>1585.4549999999999</v>
      </c>
      <c r="D505" s="95">
        <v>1585.4749999999999</v>
      </c>
      <c r="E505" s="95">
        <v>1585.47</v>
      </c>
      <c r="F505" s="96">
        <v>0.43</v>
      </c>
    </row>
    <row r="506" spans="1:6">
      <c r="A506" s="94">
        <v>1994</v>
      </c>
      <c r="B506" s="94">
        <v>6</v>
      </c>
      <c r="C506" s="95">
        <v>2289.67</v>
      </c>
      <c r="D506" s="95">
        <v>2296.2600000000002</v>
      </c>
      <c r="E506" s="95">
        <v>2292.9699999999998</v>
      </c>
      <c r="F506" s="96">
        <v>0.45</v>
      </c>
    </row>
    <row r="507" spans="1:6">
      <c r="A507" s="94">
        <v>1994</v>
      </c>
      <c r="B507" s="94">
        <v>7</v>
      </c>
      <c r="C507" s="95">
        <v>0.92</v>
      </c>
      <c r="D507" s="95">
        <v>0.93</v>
      </c>
      <c r="E507" s="95">
        <v>0.93</v>
      </c>
      <c r="F507" s="96">
        <v>-1</v>
      </c>
    </row>
    <row r="508" spans="1:6">
      <c r="A508" s="94">
        <v>1994</v>
      </c>
      <c r="B508" s="94">
        <v>8</v>
      </c>
      <c r="C508" s="95">
        <v>0.9</v>
      </c>
      <c r="D508" s="95">
        <v>0.9</v>
      </c>
      <c r="E508" s="95">
        <v>0.9</v>
      </c>
      <c r="F508" s="96">
        <v>-0.03</v>
      </c>
    </row>
    <row r="509" spans="1:6">
      <c r="A509" s="94">
        <v>1994</v>
      </c>
      <c r="B509" s="94">
        <v>9</v>
      </c>
      <c r="C509" s="95">
        <v>0.86</v>
      </c>
      <c r="D509" s="95">
        <v>0.87</v>
      </c>
      <c r="E509" s="95">
        <v>0.87</v>
      </c>
      <c r="F509" s="96">
        <v>-0.03</v>
      </c>
    </row>
    <row r="510" spans="1:6">
      <c r="A510" s="94">
        <v>1994</v>
      </c>
      <c r="B510" s="94">
        <v>10</v>
      </c>
      <c r="C510" s="95">
        <v>0.84</v>
      </c>
      <c r="D510" s="95">
        <v>0.85</v>
      </c>
      <c r="E510" s="95">
        <v>0.85</v>
      </c>
      <c r="F510" s="96">
        <v>-0.02</v>
      </c>
    </row>
    <row r="511" spans="1:6">
      <c r="A511" s="94">
        <v>1994</v>
      </c>
      <c r="B511" s="94">
        <v>11</v>
      </c>
      <c r="C511" s="95">
        <v>0.84</v>
      </c>
      <c r="D511" s="95">
        <v>0.84</v>
      </c>
      <c r="E511" s="95">
        <v>0.84</v>
      </c>
      <c r="F511" s="96">
        <v>-0.01</v>
      </c>
    </row>
    <row r="512" spans="1:6">
      <c r="A512" s="94">
        <v>1994</v>
      </c>
      <c r="B512" s="94">
        <v>12</v>
      </c>
      <c r="C512" s="95">
        <v>0.85</v>
      </c>
      <c r="D512" s="95">
        <v>0.85</v>
      </c>
      <c r="E512" s="95">
        <v>0.85</v>
      </c>
      <c r="F512" s="96">
        <v>0.01</v>
      </c>
    </row>
    <row r="513" spans="1:6">
      <c r="A513" s="94">
        <v>1995</v>
      </c>
      <c r="B513" s="94">
        <v>1</v>
      </c>
      <c r="C513" s="95">
        <v>0.85</v>
      </c>
      <c r="D513" s="95">
        <v>0.85</v>
      </c>
      <c r="E513" s="95">
        <v>0.85</v>
      </c>
      <c r="F513" s="96">
        <v>0</v>
      </c>
    </row>
    <row r="514" spans="1:6">
      <c r="A514" s="94">
        <v>1995</v>
      </c>
      <c r="B514" s="94">
        <v>2</v>
      </c>
      <c r="C514" s="95">
        <v>0.84</v>
      </c>
      <c r="D514" s="95">
        <v>0.84</v>
      </c>
      <c r="E514" s="95">
        <v>0.84</v>
      </c>
      <c r="F514" s="96">
        <v>-0.01</v>
      </c>
    </row>
    <row r="515" spans="1:6">
      <c r="A515" s="94">
        <v>1995</v>
      </c>
      <c r="B515" s="94">
        <v>3</v>
      </c>
      <c r="C515" s="95">
        <v>0.89</v>
      </c>
      <c r="D515" s="95">
        <v>0.89</v>
      </c>
      <c r="E515" s="95">
        <v>0.89</v>
      </c>
      <c r="F515" s="96">
        <v>0.06</v>
      </c>
    </row>
    <row r="516" spans="1:6">
      <c r="A516" s="94">
        <v>1995</v>
      </c>
      <c r="B516" s="94">
        <v>4</v>
      </c>
      <c r="C516" s="95">
        <v>0.91</v>
      </c>
      <c r="D516" s="95">
        <v>0.90749999999999997</v>
      </c>
      <c r="E516" s="95">
        <v>0.91</v>
      </c>
      <c r="F516" s="96">
        <v>0.02</v>
      </c>
    </row>
    <row r="517" spans="1:6">
      <c r="A517" s="94">
        <v>1995</v>
      </c>
      <c r="B517" s="94">
        <v>5</v>
      </c>
      <c r="C517" s="95">
        <v>0.9</v>
      </c>
      <c r="D517" s="95">
        <v>0.9</v>
      </c>
      <c r="E517" s="95">
        <v>0.9</v>
      </c>
      <c r="F517" s="96">
        <v>-0.01</v>
      </c>
    </row>
    <row r="518" spans="1:6">
      <c r="A518" s="94">
        <v>1995</v>
      </c>
      <c r="B518" s="94">
        <v>6</v>
      </c>
      <c r="C518" s="95">
        <v>0.91</v>
      </c>
      <c r="D518" s="95">
        <v>0.91</v>
      </c>
      <c r="E518" s="95">
        <v>0.91</v>
      </c>
      <c r="F518" s="96">
        <v>0.01</v>
      </c>
    </row>
    <row r="519" spans="1:6">
      <c r="A519" s="94">
        <v>1995</v>
      </c>
      <c r="B519" s="94">
        <v>7</v>
      </c>
      <c r="C519" s="95">
        <v>0.93</v>
      </c>
      <c r="D519" s="95">
        <v>0.93</v>
      </c>
      <c r="E519" s="95">
        <v>0.93</v>
      </c>
      <c r="F519" s="96">
        <v>0.02</v>
      </c>
    </row>
    <row r="520" spans="1:6">
      <c r="A520" s="94">
        <v>1995</v>
      </c>
      <c r="B520" s="94">
        <v>8</v>
      </c>
      <c r="C520" s="95">
        <v>0.94</v>
      </c>
      <c r="D520" s="95">
        <v>0.94</v>
      </c>
      <c r="E520" s="95">
        <v>0.94</v>
      </c>
      <c r="F520" s="96">
        <v>0.01</v>
      </c>
    </row>
    <row r="521" spans="1:6">
      <c r="A521" s="94">
        <v>1995</v>
      </c>
      <c r="B521" s="94">
        <v>9</v>
      </c>
      <c r="C521" s="95">
        <v>0.95</v>
      </c>
      <c r="D521" s="95">
        <v>0.95</v>
      </c>
      <c r="E521" s="95">
        <v>0.95</v>
      </c>
      <c r="F521" s="96">
        <v>0.01</v>
      </c>
    </row>
    <row r="522" spans="1:6">
      <c r="A522" s="94">
        <v>1995</v>
      </c>
      <c r="B522" s="94">
        <v>10</v>
      </c>
      <c r="C522" s="95">
        <v>0.96</v>
      </c>
      <c r="D522" s="95">
        <v>0.96</v>
      </c>
      <c r="E522" s="95">
        <v>0.96</v>
      </c>
      <c r="F522" s="96">
        <v>0.01</v>
      </c>
    </row>
    <row r="523" spans="1:6">
      <c r="A523" s="94">
        <v>1995</v>
      </c>
      <c r="B523" s="94">
        <v>11</v>
      </c>
      <c r="C523" s="95">
        <v>0.96</v>
      </c>
      <c r="D523" s="95">
        <v>0.96</v>
      </c>
      <c r="E523" s="95">
        <v>0.96</v>
      </c>
      <c r="F523" s="96">
        <v>0</v>
      </c>
    </row>
    <row r="524" spans="1:6">
      <c r="A524" s="94">
        <v>1995</v>
      </c>
      <c r="B524" s="94">
        <v>12</v>
      </c>
      <c r="C524" s="95">
        <v>0.97</v>
      </c>
      <c r="D524" s="95">
        <v>0.97</v>
      </c>
      <c r="E524" s="95">
        <v>0.97</v>
      </c>
      <c r="F524" s="96">
        <v>0.01</v>
      </c>
    </row>
    <row r="525" spans="1:6">
      <c r="A525" s="94">
        <v>1996</v>
      </c>
      <c r="B525" s="94">
        <v>1</v>
      </c>
      <c r="C525" s="95">
        <v>0.97</v>
      </c>
      <c r="D525" s="95">
        <v>0.97</v>
      </c>
      <c r="E525" s="95">
        <v>0.97</v>
      </c>
      <c r="F525" s="96">
        <v>0</v>
      </c>
    </row>
    <row r="526" spans="1:6">
      <c r="A526" s="94">
        <v>1996</v>
      </c>
      <c r="B526" s="94">
        <v>2</v>
      </c>
      <c r="C526" s="95">
        <v>0.98</v>
      </c>
      <c r="D526" s="95">
        <v>0.98</v>
      </c>
      <c r="E526" s="95">
        <v>0.98</v>
      </c>
      <c r="F526" s="96">
        <v>0.01</v>
      </c>
    </row>
    <row r="527" spans="1:6">
      <c r="A527" s="94">
        <v>1996</v>
      </c>
      <c r="B527" s="94">
        <v>3</v>
      </c>
      <c r="C527" s="95">
        <v>0.99</v>
      </c>
      <c r="D527" s="95">
        <v>0.99</v>
      </c>
      <c r="E527" s="95">
        <v>0.99</v>
      </c>
      <c r="F527" s="96">
        <v>0.01</v>
      </c>
    </row>
    <row r="528" spans="1:6">
      <c r="A528" s="94">
        <v>1996</v>
      </c>
      <c r="B528" s="94">
        <v>4</v>
      </c>
      <c r="C528" s="95">
        <v>0.99</v>
      </c>
      <c r="D528" s="95">
        <v>0.99</v>
      </c>
      <c r="E528" s="95">
        <v>0.99</v>
      </c>
      <c r="F528" s="96">
        <v>0</v>
      </c>
    </row>
    <row r="529" spans="1:6">
      <c r="A529" s="94">
        <v>1996</v>
      </c>
      <c r="B529" s="94">
        <v>5</v>
      </c>
      <c r="C529" s="95">
        <v>0.99</v>
      </c>
      <c r="D529" s="95">
        <v>1</v>
      </c>
      <c r="E529" s="95">
        <v>1</v>
      </c>
      <c r="F529" s="96">
        <v>0.01</v>
      </c>
    </row>
    <row r="530" spans="1:6">
      <c r="A530" s="94">
        <v>1996</v>
      </c>
      <c r="B530" s="94">
        <v>6</v>
      </c>
      <c r="C530" s="95">
        <v>1</v>
      </c>
      <c r="D530" s="95">
        <v>1</v>
      </c>
      <c r="E530" s="95">
        <v>1</v>
      </c>
      <c r="F530" s="96">
        <v>0</v>
      </c>
    </row>
    <row r="531" spans="1:6">
      <c r="A531" s="94">
        <v>1996</v>
      </c>
      <c r="B531" s="94">
        <v>7</v>
      </c>
      <c r="C531" s="95">
        <v>1.01</v>
      </c>
      <c r="D531" s="95">
        <v>1.01</v>
      </c>
      <c r="E531" s="95">
        <v>1.01</v>
      </c>
      <c r="F531" s="96">
        <v>0.01</v>
      </c>
    </row>
    <row r="532" spans="1:6">
      <c r="A532" s="94">
        <v>1996</v>
      </c>
      <c r="B532" s="94">
        <v>8</v>
      </c>
      <c r="C532" s="95">
        <v>1.01</v>
      </c>
      <c r="D532" s="95">
        <v>1.01</v>
      </c>
      <c r="E532" s="95">
        <v>1.01</v>
      </c>
      <c r="F532" s="96">
        <v>0</v>
      </c>
    </row>
    <row r="533" spans="1:6">
      <c r="A533" s="94">
        <v>1996</v>
      </c>
      <c r="B533" s="94">
        <v>9</v>
      </c>
      <c r="C533" s="95">
        <v>1.02</v>
      </c>
      <c r="D533" s="95">
        <v>1.02</v>
      </c>
      <c r="E533" s="95">
        <v>1.02</v>
      </c>
      <c r="F533" s="96">
        <v>0.01</v>
      </c>
    </row>
    <row r="534" spans="1:6">
      <c r="A534" s="94">
        <v>1996</v>
      </c>
      <c r="B534" s="94">
        <v>10</v>
      </c>
      <c r="C534" s="95">
        <v>1.02</v>
      </c>
      <c r="D534" s="95">
        <v>1.03</v>
      </c>
      <c r="E534" s="95">
        <v>1.03</v>
      </c>
      <c r="F534" s="96">
        <v>0.01</v>
      </c>
    </row>
    <row r="535" spans="1:6">
      <c r="A535" s="94">
        <v>1996</v>
      </c>
      <c r="B535" s="94">
        <v>11</v>
      </c>
      <c r="C535" s="95">
        <v>1.03</v>
      </c>
      <c r="D535" s="95">
        <v>1.03</v>
      </c>
      <c r="E535" s="95">
        <v>1.03</v>
      </c>
      <c r="F535" s="96">
        <v>0</v>
      </c>
    </row>
    <row r="536" spans="1:6">
      <c r="A536" s="94">
        <v>1996</v>
      </c>
      <c r="B536" s="94">
        <v>12</v>
      </c>
      <c r="C536" s="95">
        <v>1.04</v>
      </c>
      <c r="D536" s="95">
        <v>1.04</v>
      </c>
      <c r="E536" s="95">
        <v>1.04</v>
      </c>
      <c r="F536" s="96">
        <v>0.01</v>
      </c>
    </row>
    <row r="537" spans="1:6">
      <c r="A537" s="94">
        <v>1997</v>
      </c>
      <c r="B537" s="94">
        <v>1</v>
      </c>
      <c r="C537" s="95">
        <v>1.04</v>
      </c>
      <c r="D537" s="95">
        <v>1.04</v>
      </c>
      <c r="E537" s="95">
        <v>1.04</v>
      </c>
      <c r="F537" s="96">
        <v>0</v>
      </c>
    </row>
    <row r="538" spans="1:6">
      <c r="A538" s="94">
        <v>1997</v>
      </c>
      <c r="B538" s="94">
        <v>2</v>
      </c>
      <c r="C538" s="95">
        <v>1.05</v>
      </c>
      <c r="D538" s="95">
        <v>1.05</v>
      </c>
      <c r="E538" s="95">
        <v>1.05</v>
      </c>
      <c r="F538" s="96">
        <v>0.01</v>
      </c>
    </row>
    <row r="539" spans="1:6">
      <c r="A539" s="94">
        <v>1997</v>
      </c>
      <c r="B539" s="94">
        <v>3</v>
      </c>
      <c r="C539" s="95">
        <v>1.06</v>
      </c>
      <c r="D539" s="95">
        <v>1.06</v>
      </c>
      <c r="E539" s="95">
        <v>1.06</v>
      </c>
      <c r="F539" s="96">
        <v>0.01</v>
      </c>
    </row>
    <row r="540" spans="1:6">
      <c r="A540" s="94">
        <v>1997</v>
      </c>
      <c r="B540" s="94">
        <v>4</v>
      </c>
      <c r="C540" s="95">
        <v>1.06</v>
      </c>
      <c r="D540" s="95">
        <v>1.06</v>
      </c>
      <c r="E540" s="95">
        <v>1.06</v>
      </c>
      <c r="F540" s="96">
        <v>0</v>
      </c>
    </row>
    <row r="541" spans="1:6">
      <c r="A541" s="94">
        <v>1997</v>
      </c>
      <c r="B541" s="94">
        <v>5</v>
      </c>
      <c r="C541" s="95">
        <v>1.07</v>
      </c>
      <c r="D541" s="95">
        <v>1.07</v>
      </c>
      <c r="E541" s="95">
        <v>1.07</v>
      </c>
      <c r="F541" s="96">
        <v>0.01</v>
      </c>
    </row>
    <row r="542" spans="1:6">
      <c r="A542" s="94">
        <v>1997</v>
      </c>
      <c r="B542" s="94">
        <v>6</v>
      </c>
      <c r="C542" s="95">
        <v>1.07</v>
      </c>
      <c r="D542" s="95">
        <v>1.07</v>
      </c>
      <c r="E542" s="95">
        <v>1.07</v>
      </c>
      <c r="F542" s="96">
        <v>0</v>
      </c>
    </row>
    <row r="543" spans="1:6">
      <c r="A543" s="94">
        <v>1997</v>
      </c>
      <c r="B543" s="94">
        <v>7</v>
      </c>
      <c r="C543" s="95">
        <v>1.08</v>
      </c>
      <c r="D543" s="95">
        <v>1.08</v>
      </c>
      <c r="E543" s="95">
        <v>1.08</v>
      </c>
      <c r="F543" s="96">
        <v>0.01</v>
      </c>
    </row>
    <row r="544" spans="1:6">
      <c r="A544" s="94">
        <v>1997</v>
      </c>
      <c r="B544" s="94">
        <v>8</v>
      </c>
      <c r="C544" s="95">
        <v>1.0900000000000001</v>
      </c>
      <c r="D544" s="95">
        <v>1.0900000000000001</v>
      </c>
      <c r="E544" s="95">
        <v>1.0900000000000001</v>
      </c>
      <c r="F544" s="96">
        <v>0.01</v>
      </c>
    </row>
    <row r="545" spans="1:6">
      <c r="A545" s="94">
        <v>1997</v>
      </c>
      <c r="B545" s="94">
        <v>9</v>
      </c>
      <c r="C545" s="95">
        <v>1.0900000000000001</v>
      </c>
      <c r="D545" s="95">
        <v>1.0900000000000001</v>
      </c>
      <c r="E545" s="95">
        <v>1.0900000000000001</v>
      </c>
      <c r="F545" s="96">
        <v>0</v>
      </c>
    </row>
    <row r="546" spans="1:6">
      <c r="A546" s="94">
        <v>1997</v>
      </c>
      <c r="B546" s="94">
        <v>10</v>
      </c>
      <c r="C546" s="95">
        <v>1.1000000000000001</v>
      </c>
      <c r="D546" s="95">
        <v>1.1000000000000001</v>
      </c>
      <c r="E546" s="95">
        <v>1.1000000000000001</v>
      </c>
      <c r="F546" s="96">
        <v>0.01</v>
      </c>
    </row>
    <row r="547" spans="1:6">
      <c r="A547" s="94">
        <v>1997</v>
      </c>
      <c r="B547" s="94">
        <v>11</v>
      </c>
      <c r="C547" s="95">
        <v>1.1100000000000001</v>
      </c>
      <c r="D547" s="95">
        <v>1.1100000000000001</v>
      </c>
      <c r="E547" s="95">
        <v>1.1100000000000001</v>
      </c>
      <c r="F547" s="96">
        <v>0.01</v>
      </c>
    </row>
    <row r="548" spans="1:6">
      <c r="A548" s="94">
        <v>1997</v>
      </c>
      <c r="B548" s="94">
        <v>12</v>
      </c>
      <c r="C548" s="95">
        <v>1.1100000000000001</v>
      </c>
      <c r="D548" s="95">
        <v>1.1100000000000001</v>
      </c>
      <c r="E548" s="95">
        <v>1.1100000000000001</v>
      </c>
      <c r="F548" s="96">
        <v>0</v>
      </c>
    </row>
    <row r="549" spans="1:6">
      <c r="A549" s="94">
        <v>1998</v>
      </c>
      <c r="B549" s="94">
        <v>1</v>
      </c>
      <c r="C549" s="95">
        <v>1.1200000000000001</v>
      </c>
      <c r="D549" s="95">
        <v>1.1200000000000001</v>
      </c>
      <c r="E549" s="95">
        <v>1.1200000000000001</v>
      </c>
      <c r="F549" s="96">
        <v>0.01</v>
      </c>
    </row>
    <row r="550" spans="1:6">
      <c r="A550" s="94">
        <v>1998</v>
      </c>
      <c r="B550" s="94">
        <v>2</v>
      </c>
      <c r="C550" s="95">
        <v>1.1299999999999999</v>
      </c>
      <c r="D550" s="95">
        <v>1.1299999999999999</v>
      </c>
      <c r="E550" s="95">
        <v>1.1299999999999999</v>
      </c>
      <c r="F550" s="96">
        <v>0.01</v>
      </c>
    </row>
    <row r="551" spans="1:6">
      <c r="A551" s="94">
        <v>1998</v>
      </c>
      <c r="B551" s="94">
        <v>3</v>
      </c>
      <c r="C551" s="95">
        <v>1.1299999999999999</v>
      </c>
      <c r="D551" s="95">
        <v>1.1299999999999999</v>
      </c>
      <c r="E551" s="95">
        <v>1.1299999999999999</v>
      </c>
      <c r="F551" s="96">
        <v>0</v>
      </c>
    </row>
    <row r="552" spans="1:6">
      <c r="A552" s="94">
        <v>1998</v>
      </c>
      <c r="B552" s="94">
        <v>4</v>
      </c>
      <c r="C552" s="95">
        <v>1.1399999999999999</v>
      </c>
      <c r="D552" s="95">
        <v>1.1399999999999999</v>
      </c>
      <c r="E552" s="95">
        <v>1.1399999999999999</v>
      </c>
      <c r="F552" s="96">
        <v>0.01</v>
      </c>
    </row>
    <row r="553" spans="1:6">
      <c r="A553" s="94">
        <v>1998</v>
      </c>
      <c r="B553" s="94">
        <v>5</v>
      </c>
      <c r="C553" s="95">
        <v>1.1499999999999999</v>
      </c>
      <c r="D553" s="95">
        <v>1.1499999999999999</v>
      </c>
      <c r="E553" s="95">
        <v>1.1499999999999999</v>
      </c>
      <c r="F553" s="96">
        <v>0.01</v>
      </c>
    </row>
    <row r="554" spans="1:6">
      <c r="A554" s="94">
        <v>1998</v>
      </c>
      <c r="B554" s="94">
        <v>6</v>
      </c>
      <c r="C554" s="95">
        <v>1.1499999999999999</v>
      </c>
      <c r="D554" s="95">
        <v>1.1499999999999999</v>
      </c>
      <c r="E554" s="95">
        <v>1.1499999999999999</v>
      </c>
      <c r="F554" s="96">
        <v>0</v>
      </c>
    </row>
    <row r="555" spans="1:6">
      <c r="A555" s="94">
        <v>1998</v>
      </c>
      <c r="B555" s="94">
        <v>7</v>
      </c>
      <c r="C555" s="95">
        <v>1.1599999999999999</v>
      </c>
      <c r="D555" s="95">
        <v>1.1599999999999999</v>
      </c>
      <c r="E555" s="95">
        <v>1.1599999999999999</v>
      </c>
      <c r="F555" s="96">
        <v>0.01</v>
      </c>
    </row>
    <row r="556" spans="1:6">
      <c r="A556" s="94">
        <v>1998</v>
      </c>
      <c r="B556" s="94">
        <v>8</v>
      </c>
      <c r="C556" s="95">
        <v>1.17</v>
      </c>
      <c r="D556" s="95">
        <v>1.17</v>
      </c>
      <c r="E556" s="95">
        <v>1.17</v>
      </c>
      <c r="F556" s="96">
        <v>0.01</v>
      </c>
    </row>
    <row r="557" spans="1:6">
      <c r="A557" s="94">
        <v>1998</v>
      </c>
      <c r="B557" s="94">
        <v>9</v>
      </c>
      <c r="C557" s="95">
        <v>1.18</v>
      </c>
      <c r="D557" s="95">
        <v>1.18</v>
      </c>
      <c r="E557" s="95">
        <v>1.18</v>
      </c>
      <c r="F557" s="96">
        <v>0.01</v>
      </c>
    </row>
    <row r="558" spans="1:6">
      <c r="A558" s="94">
        <v>1998</v>
      </c>
      <c r="B558" s="94">
        <v>10</v>
      </c>
      <c r="C558" s="95">
        <v>1.19</v>
      </c>
      <c r="D558" s="95">
        <v>1.19</v>
      </c>
      <c r="E558" s="95">
        <v>1.19</v>
      </c>
      <c r="F558" s="96">
        <v>0.01</v>
      </c>
    </row>
    <row r="559" spans="1:6">
      <c r="A559" s="94">
        <v>1998</v>
      </c>
      <c r="B559" s="94">
        <v>11</v>
      </c>
      <c r="C559" s="95">
        <v>1.19</v>
      </c>
      <c r="D559" s="95">
        <v>1.19</v>
      </c>
      <c r="E559" s="95">
        <v>1.19</v>
      </c>
      <c r="F559" s="96">
        <v>0</v>
      </c>
    </row>
    <row r="560" spans="1:6">
      <c r="A560" s="94">
        <v>1998</v>
      </c>
      <c r="B560" s="94">
        <v>12</v>
      </c>
      <c r="C560" s="95">
        <v>1.2</v>
      </c>
      <c r="D560" s="95">
        <v>1.21</v>
      </c>
      <c r="E560" s="95">
        <v>1.21</v>
      </c>
      <c r="F560" s="96">
        <v>0.02</v>
      </c>
    </row>
    <row r="561" spans="1:6">
      <c r="A561" s="94">
        <v>1999</v>
      </c>
      <c r="B561" s="94">
        <v>1</v>
      </c>
      <c r="C561" s="95">
        <v>1.5</v>
      </c>
      <c r="D561" s="95">
        <v>1.5</v>
      </c>
      <c r="E561" s="95">
        <v>1.5</v>
      </c>
      <c r="F561" s="96">
        <v>0.24</v>
      </c>
    </row>
    <row r="562" spans="1:6">
      <c r="A562" s="94">
        <v>1999</v>
      </c>
      <c r="B562" s="94">
        <v>2</v>
      </c>
      <c r="C562" s="95">
        <v>1.91</v>
      </c>
      <c r="D562" s="95">
        <v>1.91</v>
      </c>
      <c r="E562" s="95">
        <v>1.91</v>
      </c>
      <c r="F562" s="96">
        <v>0.27</v>
      </c>
    </row>
    <row r="563" spans="1:6">
      <c r="A563" s="94">
        <v>1999</v>
      </c>
      <c r="B563" s="94">
        <v>3</v>
      </c>
      <c r="C563" s="95">
        <v>1.9</v>
      </c>
      <c r="D563" s="95">
        <v>1.9</v>
      </c>
      <c r="E563" s="95">
        <v>1.9</v>
      </c>
      <c r="F563" s="96">
        <v>-0.01</v>
      </c>
    </row>
    <row r="564" spans="1:6">
      <c r="A564" s="94">
        <v>1999</v>
      </c>
      <c r="B564" s="94">
        <v>4</v>
      </c>
      <c r="C564" s="95">
        <v>1.69</v>
      </c>
      <c r="D564" s="95">
        <v>1.69</v>
      </c>
      <c r="E564" s="95">
        <v>1.69</v>
      </c>
      <c r="F564" s="96">
        <v>-0.11</v>
      </c>
    </row>
    <row r="565" spans="1:6">
      <c r="A565" s="94">
        <v>1999</v>
      </c>
      <c r="B565" s="94">
        <v>5</v>
      </c>
      <c r="C565" s="95">
        <v>1.68</v>
      </c>
      <c r="D565" s="95">
        <v>1.68</v>
      </c>
      <c r="E565" s="95">
        <v>1.68</v>
      </c>
      <c r="F565" s="96">
        <v>-0.01</v>
      </c>
    </row>
    <row r="566" spans="1:6">
      <c r="A566" s="94">
        <v>1999</v>
      </c>
      <c r="B566" s="94">
        <v>6</v>
      </c>
      <c r="C566" s="95">
        <v>1.76</v>
      </c>
      <c r="D566" s="95">
        <v>1.77</v>
      </c>
      <c r="E566" s="95">
        <v>1.77</v>
      </c>
      <c r="F566" s="96">
        <v>0.05</v>
      </c>
    </row>
    <row r="567" spans="1:6">
      <c r="A567" s="94">
        <v>1999</v>
      </c>
      <c r="B567" s="94">
        <v>7</v>
      </c>
      <c r="C567" s="95">
        <v>1.8</v>
      </c>
      <c r="D567" s="95">
        <v>1.8</v>
      </c>
      <c r="E567" s="95">
        <v>1.8</v>
      </c>
      <c r="F567" s="96">
        <v>0.02</v>
      </c>
    </row>
    <row r="568" spans="1:6">
      <c r="A568" s="94">
        <v>1999</v>
      </c>
      <c r="B568" s="94">
        <v>8</v>
      </c>
      <c r="C568" s="95">
        <v>1.88</v>
      </c>
      <c r="D568" s="95">
        <v>1.88</v>
      </c>
      <c r="E568" s="95">
        <v>1.88</v>
      </c>
      <c r="F568" s="96">
        <v>0.04</v>
      </c>
    </row>
    <row r="569" spans="1:6">
      <c r="A569" s="94">
        <v>1999</v>
      </c>
      <c r="B569" s="94">
        <v>9</v>
      </c>
      <c r="C569" s="95">
        <v>1.9</v>
      </c>
      <c r="D569" s="95">
        <v>1.9</v>
      </c>
      <c r="E569" s="95">
        <v>1.9</v>
      </c>
      <c r="F569" s="96">
        <v>0.01</v>
      </c>
    </row>
    <row r="570" spans="1:6">
      <c r="A570" s="94">
        <v>1999</v>
      </c>
      <c r="B570" s="94">
        <v>10</v>
      </c>
      <c r="C570" s="95">
        <v>1.97</v>
      </c>
      <c r="D570" s="95">
        <v>1.97</v>
      </c>
      <c r="E570" s="95">
        <v>1.97</v>
      </c>
      <c r="F570" s="96">
        <v>0.04</v>
      </c>
    </row>
    <row r="571" spans="1:6">
      <c r="A571" s="94">
        <v>1999</v>
      </c>
      <c r="B571" s="94">
        <v>11</v>
      </c>
      <c r="C571" s="95">
        <v>1.93</v>
      </c>
      <c r="D571" s="95">
        <v>1.93</v>
      </c>
      <c r="E571" s="95">
        <v>1.93</v>
      </c>
      <c r="F571" s="96">
        <v>-0.02</v>
      </c>
    </row>
    <row r="572" spans="1:6">
      <c r="A572" s="94">
        <v>1999</v>
      </c>
      <c r="B572" s="94">
        <v>12</v>
      </c>
      <c r="C572" s="95">
        <v>1.84</v>
      </c>
      <c r="D572" s="95">
        <v>1.84</v>
      </c>
      <c r="E572" s="95">
        <v>1.84</v>
      </c>
      <c r="F572" s="96">
        <v>-0.05</v>
      </c>
    </row>
    <row r="573" spans="1:6">
      <c r="A573" s="94">
        <v>2000</v>
      </c>
      <c r="B573" s="94">
        <v>1</v>
      </c>
      <c r="C573" s="95">
        <v>1.8</v>
      </c>
      <c r="D573" s="95">
        <v>1.8</v>
      </c>
      <c r="E573" s="95">
        <v>1.8</v>
      </c>
      <c r="F573" s="96">
        <v>-0.02</v>
      </c>
    </row>
    <row r="574" spans="1:6">
      <c r="A574" s="94">
        <v>2000</v>
      </c>
      <c r="B574" s="94">
        <v>2</v>
      </c>
      <c r="C574" s="95">
        <v>1.77</v>
      </c>
      <c r="D574" s="95">
        <v>1.78</v>
      </c>
      <c r="E574" s="95">
        <v>1.78</v>
      </c>
      <c r="F574" s="96">
        <v>-0.01</v>
      </c>
    </row>
    <row r="575" spans="1:6">
      <c r="A575" s="94">
        <v>2000</v>
      </c>
      <c r="B575" s="94">
        <v>3</v>
      </c>
      <c r="C575" s="95">
        <v>1.74</v>
      </c>
      <c r="D575" s="95">
        <v>1.74</v>
      </c>
      <c r="E575" s="95">
        <v>1.74</v>
      </c>
      <c r="F575" s="96">
        <v>-0.02</v>
      </c>
    </row>
    <row r="576" spans="1:6">
      <c r="A576" s="94">
        <v>2000</v>
      </c>
      <c r="B576" s="94">
        <v>4</v>
      </c>
      <c r="C576" s="95">
        <v>1.77</v>
      </c>
      <c r="D576" s="95">
        <v>1.77</v>
      </c>
      <c r="E576" s="95">
        <v>1.77</v>
      </c>
      <c r="F576" s="96">
        <v>0.02</v>
      </c>
    </row>
    <row r="577" spans="1:6">
      <c r="A577" s="94">
        <v>2000</v>
      </c>
      <c r="B577" s="94">
        <v>5</v>
      </c>
      <c r="C577" s="95">
        <v>1.83</v>
      </c>
      <c r="D577" s="95">
        <v>1.83</v>
      </c>
      <c r="E577" s="95">
        <v>1.83</v>
      </c>
      <c r="F577" s="96">
        <v>0.03</v>
      </c>
    </row>
    <row r="578" spans="1:6">
      <c r="A578" s="94">
        <v>2000</v>
      </c>
      <c r="B578" s="94">
        <v>6</v>
      </c>
      <c r="C578" s="95">
        <v>1.8075000000000001</v>
      </c>
      <c r="D578" s="95">
        <v>1.81</v>
      </c>
      <c r="E578" s="95">
        <v>1.81</v>
      </c>
      <c r="F578" s="96">
        <v>-0.01</v>
      </c>
    </row>
    <row r="579" spans="1:6">
      <c r="A579" s="94">
        <v>2000</v>
      </c>
      <c r="B579" s="94">
        <v>7</v>
      </c>
      <c r="C579" s="95">
        <v>1.8</v>
      </c>
      <c r="D579" s="95">
        <v>1.8</v>
      </c>
      <c r="E579" s="95">
        <v>1.8</v>
      </c>
      <c r="F579" s="96">
        <v>-0.01</v>
      </c>
    </row>
    <row r="580" spans="1:6">
      <c r="A580" s="94">
        <v>2000</v>
      </c>
      <c r="B580" s="94">
        <v>8</v>
      </c>
      <c r="C580" s="95">
        <v>1.81</v>
      </c>
      <c r="D580" s="95">
        <v>1.81</v>
      </c>
      <c r="E580" s="95">
        <v>1.81</v>
      </c>
      <c r="F580" s="96">
        <v>0.01</v>
      </c>
    </row>
    <row r="581" spans="1:6">
      <c r="A581" s="94">
        <v>2000</v>
      </c>
      <c r="B581" s="94">
        <v>9</v>
      </c>
      <c r="C581" s="95">
        <v>1.84</v>
      </c>
      <c r="D581" s="95">
        <v>1.84</v>
      </c>
      <c r="E581" s="95">
        <v>1.84</v>
      </c>
      <c r="F581" s="96">
        <v>0.02</v>
      </c>
    </row>
    <row r="582" spans="1:6">
      <c r="A582" s="94">
        <v>2000</v>
      </c>
      <c r="B582" s="94">
        <v>10</v>
      </c>
      <c r="C582" s="95">
        <v>1.88</v>
      </c>
      <c r="D582" s="95">
        <v>1.88</v>
      </c>
      <c r="E582" s="95">
        <v>1.88</v>
      </c>
      <c r="F582" s="96">
        <v>0.02</v>
      </c>
    </row>
    <row r="583" spans="1:6">
      <c r="A583" s="94">
        <v>2000</v>
      </c>
      <c r="B583" s="94">
        <v>11</v>
      </c>
      <c r="C583" s="95">
        <v>1.95</v>
      </c>
      <c r="D583" s="95">
        <v>1.95</v>
      </c>
      <c r="E583" s="95">
        <v>1.95</v>
      </c>
      <c r="F583" s="96">
        <v>0.04</v>
      </c>
    </row>
    <row r="584" spans="1:6">
      <c r="A584" s="94">
        <v>2000</v>
      </c>
      <c r="B584" s="94">
        <v>12</v>
      </c>
      <c r="C584" s="95">
        <v>1.9624999999999999</v>
      </c>
      <c r="D584" s="95">
        <v>1.96</v>
      </c>
      <c r="E584" s="95">
        <v>1.96</v>
      </c>
      <c r="F584" s="96">
        <v>0.01</v>
      </c>
    </row>
    <row r="585" spans="1:6">
      <c r="A585" s="94">
        <v>2001</v>
      </c>
      <c r="B585" s="94">
        <v>1</v>
      </c>
      <c r="C585" s="95">
        <v>1.95</v>
      </c>
      <c r="D585" s="95">
        <v>1.95</v>
      </c>
      <c r="E585" s="95">
        <v>1.95</v>
      </c>
      <c r="F585" s="96">
        <v>-0.01</v>
      </c>
    </row>
    <row r="586" spans="1:6">
      <c r="A586" s="94">
        <v>2001</v>
      </c>
      <c r="B586" s="94">
        <v>2</v>
      </c>
      <c r="C586" s="95">
        <v>2</v>
      </c>
      <c r="D586" s="95">
        <v>2</v>
      </c>
      <c r="E586" s="95">
        <v>2</v>
      </c>
      <c r="F586" s="96">
        <v>0.03</v>
      </c>
    </row>
    <row r="587" spans="1:6">
      <c r="A587" s="94">
        <v>2001</v>
      </c>
      <c r="B587" s="94">
        <v>3</v>
      </c>
      <c r="C587" s="95">
        <v>2.09</v>
      </c>
      <c r="D587" s="95">
        <v>2.09</v>
      </c>
      <c r="E587" s="95">
        <v>2.09</v>
      </c>
      <c r="F587" s="96">
        <v>0.04</v>
      </c>
    </row>
    <row r="588" spans="1:6">
      <c r="A588" s="94">
        <v>2001</v>
      </c>
      <c r="B588" s="94">
        <v>4</v>
      </c>
      <c r="C588" s="95">
        <v>2.19</v>
      </c>
      <c r="D588" s="95">
        <v>2.1924999999999999</v>
      </c>
      <c r="E588" s="95">
        <v>2.19</v>
      </c>
      <c r="F588" s="96">
        <v>0.05</v>
      </c>
    </row>
    <row r="589" spans="1:6">
      <c r="A589" s="94">
        <v>2001</v>
      </c>
      <c r="B589" s="94">
        <v>5</v>
      </c>
      <c r="C589" s="95">
        <v>2.2999999999999998</v>
      </c>
      <c r="D589" s="95">
        <v>2.2999999999999998</v>
      </c>
      <c r="E589" s="95">
        <v>2.2999999999999998</v>
      </c>
      <c r="F589" s="96">
        <v>0.05</v>
      </c>
    </row>
    <row r="590" spans="1:6">
      <c r="A590" s="94">
        <v>2001</v>
      </c>
      <c r="B590" s="94">
        <v>6</v>
      </c>
      <c r="C590" s="95">
        <v>2.375</v>
      </c>
      <c r="D590" s="95">
        <v>2.38</v>
      </c>
      <c r="E590" s="95">
        <v>2.38</v>
      </c>
      <c r="F590" s="96">
        <v>0.03</v>
      </c>
    </row>
    <row r="591" spans="1:6">
      <c r="A591" s="94">
        <v>2001</v>
      </c>
      <c r="B591" s="94">
        <v>7</v>
      </c>
      <c r="C591" s="95">
        <v>2.4700000000000002</v>
      </c>
      <c r="D591" s="95">
        <v>2.4700000000000002</v>
      </c>
      <c r="E591" s="95">
        <v>2.4700000000000002</v>
      </c>
      <c r="F591" s="96">
        <v>0.04</v>
      </c>
    </row>
    <row r="592" spans="1:6">
      <c r="A592" s="94">
        <v>2001</v>
      </c>
      <c r="B592" s="94">
        <v>8</v>
      </c>
      <c r="C592" s="95">
        <v>2.5099999999999998</v>
      </c>
      <c r="D592" s="95">
        <v>2.5099999999999998</v>
      </c>
      <c r="E592" s="95">
        <v>2.5099999999999998</v>
      </c>
      <c r="F592" s="96">
        <v>0.02</v>
      </c>
    </row>
    <row r="593" spans="1:6">
      <c r="A593" s="94">
        <v>2001</v>
      </c>
      <c r="B593" s="94">
        <v>9</v>
      </c>
      <c r="C593" s="95">
        <v>2.67</v>
      </c>
      <c r="D593" s="95">
        <v>2.67</v>
      </c>
      <c r="E593" s="95">
        <v>2.67</v>
      </c>
      <c r="F593" s="96">
        <v>0.06</v>
      </c>
    </row>
    <row r="594" spans="1:6">
      <c r="A594" s="94">
        <v>2001</v>
      </c>
      <c r="B594" s="94">
        <v>10</v>
      </c>
      <c r="C594" s="95">
        <v>2.74</v>
      </c>
      <c r="D594" s="95">
        <v>2.74</v>
      </c>
      <c r="E594" s="95">
        <v>2.74</v>
      </c>
      <c r="F594" s="96">
        <v>0.03</v>
      </c>
    </row>
    <row r="595" spans="1:6">
      <c r="A595" s="94">
        <v>2001</v>
      </c>
      <c r="B595" s="94">
        <v>11</v>
      </c>
      <c r="C595" s="95">
        <v>2.54</v>
      </c>
      <c r="D595" s="95">
        <v>2.54</v>
      </c>
      <c r="E595" s="95">
        <v>2.54</v>
      </c>
      <c r="F595" s="96">
        <v>-7.0000000000000007E-2</v>
      </c>
    </row>
    <row r="596" spans="1:6">
      <c r="A596" s="94">
        <v>2001</v>
      </c>
      <c r="B596" s="94">
        <v>12</v>
      </c>
      <c r="C596" s="95">
        <v>2.36</v>
      </c>
      <c r="D596" s="95">
        <v>2.36</v>
      </c>
      <c r="E596" s="95">
        <v>2.36</v>
      </c>
      <c r="F596" s="96">
        <v>-7.0000000000000007E-2</v>
      </c>
    </row>
    <row r="597" spans="1:6">
      <c r="A597" s="94">
        <v>2002</v>
      </c>
      <c r="B597" s="94">
        <v>1</v>
      </c>
      <c r="C597" s="95">
        <v>2.38</v>
      </c>
      <c r="D597" s="95">
        <v>2.38</v>
      </c>
      <c r="E597" s="95">
        <v>2.38</v>
      </c>
      <c r="F597" s="96">
        <v>0.01</v>
      </c>
    </row>
    <row r="598" spans="1:6">
      <c r="A598" s="94">
        <v>2002</v>
      </c>
      <c r="B598" s="94">
        <v>2</v>
      </c>
      <c r="C598" s="95">
        <v>2.42</v>
      </c>
      <c r="D598" s="95">
        <v>2.42</v>
      </c>
      <c r="E598" s="95">
        <v>2.42</v>
      </c>
      <c r="F598" s="96">
        <v>0.02</v>
      </c>
    </row>
    <row r="599" spans="1:6">
      <c r="A599" s="94">
        <v>2002</v>
      </c>
      <c r="B599" s="94">
        <v>3</v>
      </c>
      <c r="C599" s="95">
        <v>2.35</v>
      </c>
      <c r="D599" s="95">
        <v>2.35</v>
      </c>
      <c r="E599" s="95">
        <v>2.35</v>
      </c>
      <c r="F599" s="96">
        <v>-0.03</v>
      </c>
    </row>
    <row r="600" spans="1:6">
      <c r="A600" s="94">
        <v>2002</v>
      </c>
      <c r="B600" s="94">
        <v>4</v>
      </c>
      <c r="C600" s="95">
        <v>2.3199999999999998</v>
      </c>
      <c r="D600" s="95">
        <v>2.3199999999999998</v>
      </c>
      <c r="E600" s="95">
        <v>2.3199999999999998</v>
      </c>
      <c r="F600" s="96">
        <v>-0.01</v>
      </c>
    </row>
    <row r="601" spans="1:6">
      <c r="A601" s="94">
        <v>2002</v>
      </c>
      <c r="B601" s="94">
        <v>5</v>
      </c>
      <c r="C601" s="95">
        <v>2.48</v>
      </c>
      <c r="D601" s="95">
        <v>2.48</v>
      </c>
      <c r="E601" s="95">
        <v>2.48</v>
      </c>
      <c r="F601" s="96">
        <v>7.0000000000000007E-2</v>
      </c>
    </row>
    <row r="602" spans="1:6">
      <c r="A602" s="94">
        <v>2002</v>
      </c>
      <c r="B602" s="94">
        <v>6</v>
      </c>
      <c r="C602" s="95">
        <v>2.71</v>
      </c>
      <c r="D602" s="95">
        <v>2.71</v>
      </c>
      <c r="E602" s="95">
        <v>2.71</v>
      </c>
      <c r="F602" s="96">
        <v>0.09</v>
      </c>
    </row>
    <row r="603" spans="1:6">
      <c r="A603" s="94">
        <v>2002</v>
      </c>
      <c r="B603" s="94">
        <v>7</v>
      </c>
      <c r="C603" s="95">
        <v>2.93</v>
      </c>
      <c r="D603" s="95">
        <v>2.93</v>
      </c>
      <c r="E603" s="95">
        <v>2.93</v>
      </c>
      <c r="F603" s="96">
        <v>0.08</v>
      </c>
    </row>
    <row r="604" spans="1:6">
      <c r="A604" s="94">
        <v>2002</v>
      </c>
      <c r="B604" s="94">
        <v>8</v>
      </c>
      <c r="C604" s="95">
        <v>3.11</v>
      </c>
      <c r="D604" s="95">
        <v>3.11</v>
      </c>
      <c r="E604" s="95">
        <v>3.11</v>
      </c>
      <c r="F604" s="96">
        <v>0.06</v>
      </c>
    </row>
    <row r="605" spans="1:6">
      <c r="A605" s="94">
        <v>2002</v>
      </c>
      <c r="B605" s="94">
        <v>9</v>
      </c>
      <c r="C605" s="95">
        <v>3.34</v>
      </c>
      <c r="D605" s="95">
        <v>3.34</v>
      </c>
      <c r="E605" s="95">
        <v>3.34</v>
      </c>
      <c r="F605" s="96">
        <v>7.0000000000000007E-2</v>
      </c>
    </row>
    <row r="606" spans="1:6">
      <c r="A606" s="94">
        <v>2002</v>
      </c>
      <c r="B606" s="94">
        <v>10</v>
      </c>
      <c r="C606" s="95">
        <v>3.81</v>
      </c>
      <c r="D606" s="95">
        <v>3.81</v>
      </c>
      <c r="E606" s="95">
        <v>3.81</v>
      </c>
      <c r="F606" s="96">
        <v>0.14000000000000001</v>
      </c>
    </row>
    <row r="607" spans="1:6">
      <c r="A607" s="94">
        <v>2002</v>
      </c>
      <c r="B607" s="94">
        <v>11</v>
      </c>
      <c r="C607" s="95">
        <v>3.58</v>
      </c>
      <c r="D607" s="95">
        <v>3.58</v>
      </c>
      <c r="E607" s="95">
        <v>3.58</v>
      </c>
      <c r="F607" s="96">
        <v>-0.06</v>
      </c>
    </row>
    <row r="608" spans="1:6">
      <c r="A608" s="94">
        <v>2002</v>
      </c>
      <c r="B608" s="94">
        <v>12</v>
      </c>
      <c r="C608" s="95">
        <v>3.63</v>
      </c>
      <c r="D608" s="95">
        <v>3.63</v>
      </c>
      <c r="E608" s="95">
        <v>3.63</v>
      </c>
      <c r="F608" s="96">
        <v>0.01</v>
      </c>
    </row>
    <row r="609" spans="1:6">
      <c r="A609" s="94">
        <v>2003</v>
      </c>
      <c r="B609" s="94">
        <v>1</v>
      </c>
      <c r="C609" s="95">
        <v>3.44</v>
      </c>
      <c r="D609" s="95">
        <v>3.44</v>
      </c>
      <c r="E609" s="95">
        <v>3.44</v>
      </c>
      <c r="F609" s="96">
        <v>-0.05</v>
      </c>
    </row>
    <row r="610" spans="1:6">
      <c r="A610" s="94">
        <v>2003</v>
      </c>
      <c r="B610" s="94">
        <v>2</v>
      </c>
      <c r="C610" s="95">
        <v>3.59</v>
      </c>
      <c r="D610" s="95">
        <v>3.59</v>
      </c>
      <c r="E610" s="95">
        <v>3.59</v>
      </c>
      <c r="F610" s="96">
        <v>0.04</v>
      </c>
    </row>
    <row r="611" spans="1:6">
      <c r="A611" s="94">
        <v>2003</v>
      </c>
      <c r="B611" s="94">
        <v>3</v>
      </c>
      <c r="C611" s="95">
        <v>3.45</v>
      </c>
      <c r="D611" s="95">
        <v>3.45</v>
      </c>
      <c r="E611" s="95">
        <v>3.45</v>
      </c>
      <c r="F611" s="96">
        <v>-0.04</v>
      </c>
    </row>
    <row r="612" spans="1:6">
      <c r="A612" s="94">
        <v>2003</v>
      </c>
      <c r="B612" s="94">
        <v>4</v>
      </c>
      <c r="C612" s="95">
        <v>3.12</v>
      </c>
      <c r="D612" s="95">
        <v>3.12</v>
      </c>
      <c r="E612" s="95">
        <v>3.12</v>
      </c>
      <c r="F612" s="96">
        <v>-0.1</v>
      </c>
    </row>
    <row r="613" spans="1:6">
      <c r="A613" s="94">
        <v>2003</v>
      </c>
      <c r="B613" s="94">
        <v>5</v>
      </c>
      <c r="C613" s="95">
        <v>2.95</v>
      </c>
      <c r="D613" s="95">
        <v>2.96</v>
      </c>
      <c r="E613" s="95">
        <v>2.96</v>
      </c>
      <c r="F613" s="96">
        <v>-0.05</v>
      </c>
    </row>
    <row r="614" spans="1:6">
      <c r="A614" s="94">
        <v>2003</v>
      </c>
      <c r="B614" s="94">
        <v>6</v>
      </c>
      <c r="C614" s="95">
        <v>2.88</v>
      </c>
      <c r="D614" s="95">
        <v>2.88</v>
      </c>
      <c r="E614" s="95">
        <v>2.88</v>
      </c>
      <c r="F614" s="96">
        <v>-0.03</v>
      </c>
    </row>
    <row r="615" spans="1:6">
      <c r="A615" s="94">
        <v>2003</v>
      </c>
      <c r="B615" s="94">
        <v>7</v>
      </c>
      <c r="C615" s="95">
        <v>2.88</v>
      </c>
      <c r="D615" s="95">
        <v>2.88</v>
      </c>
      <c r="E615" s="95">
        <v>2.88</v>
      </c>
      <c r="F615" s="96">
        <v>0</v>
      </c>
    </row>
    <row r="616" spans="1:6">
      <c r="A616" s="94">
        <v>2003</v>
      </c>
      <c r="B616" s="94">
        <v>8</v>
      </c>
      <c r="C616" s="95">
        <v>3</v>
      </c>
      <c r="D616" s="95">
        <v>3.0024999999999999</v>
      </c>
      <c r="E616" s="95">
        <v>3</v>
      </c>
      <c r="F616" s="96">
        <v>0.04</v>
      </c>
    </row>
    <row r="617" spans="1:6">
      <c r="A617" s="94">
        <v>2003</v>
      </c>
      <c r="B617" s="94">
        <v>9</v>
      </c>
      <c r="C617" s="95">
        <v>2.92</v>
      </c>
      <c r="D617" s="95">
        <v>2.92</v>
      </c>
      <c r="E617" s="95">
        <v>2.92</v>
      </c>
      <c r="F617" s="96">
        <v>-0.03</v>
      </c>
    </row>
    <row r="618" spans="1:6">
      <c r="A618" s="94">
        <v>2003</v>
      </c>
      <c r="B618" s="94">
        <v>10</v>
      </c>
      <c r="C618" s="95">
        <v>2.86</v>
      </c>
      <c r="D618" s="95">
        <v>2.86</v>
      </c>
      <c r="E618" s="95">
        <v>2.86</v>
      </c>
      <c r="F618" s="96">
        <v>-0.02</v>
      </c>
    </row>
    <row r="619" spans="1:6">
      <c r="A619" s="94">
        <v>2003</v>
      </c>
      <c r="B619" s="94">
        <v>11</v>
      </c>
      <c r="C619" s="95">
        <v>2.91</v>
      </c>
      <c r="D619" s="95">
        <v>2.91</v>
      </c>
      <c r="E619" s="95">
        <v>2.91</v>
      </c>
      <c r="F619" s="96">
        <v>0.02</v>
      </c>
    </row>
    <row r="620" spans="1:6">
      <c r="A620" s="94">
        <v>2003</v>
      </c>
      <c r="B620" s="94">
        <v>12</v>
      </c>
      <c r="C620" s="95">
        <v>2.92</v>
      </c>
      <c r="D620" s="95">
        <v>2.93</v>
      </c>
      <c r="E620" s="95">
        <v>2.93</v>
      </c>
      <c r="F620" s="96">
        <v>0.01</v>
      </c>
    </row>
    <row r="621" spans="1:6">
      <c r="A621" s="94">
        <v>2004</v>
      </c>
      <c r="B621" s="94">
        <v>1</v>
      </c>
      <c r="C621" s="95">
        <v>2.85</v>
      </c>
      <c r="D621" s="95">
        <v>2.85</v>
      </c>
      <c r="E621" s="95">
        <v>2.85</v>
      </c>
      <c r="F621" s="96">
        <v>-0.03</v>
      </c>
    </row>
    <row r="622" spans="1:6">
      <c r="A622" s="94">
        <v>2004</v>
      </c>
      <c r="B622" s="94">
        <v>2</v>
      </c>
      <c r="C622" s="95">
        <v>2.93</v>
      </c>
      <c r="D622" s="95">
        <v>2.93</v>
      </c>
      <c r="E622" s="95">
        <v>2.93</v>
      </c>
      <c r="F622" s="96">
        <v>0.03</v>
      </c>
    </row>
    <row r="623" spans="1:6">
      <c r="A623" s="94">
        <v>2004</v>
      </c>
      <c r="B623" s="94">
        <v>3</v>
      </c>
      <c r="C623" s="95">
        <v>2.9</v>
      </c>
      <c r="D623" s="95">
        <v>2.91</v>
      </c>
      <c r="E623" s="95">
        <v>2.91</v>
      </c>
      <c r="F623" s="96">
        <v>-0.01</v>
      </c>
    </row>
    <row r="624" spans="1:6">
      <c r="A624" s="94">
        <v>2004</v>
      </c>
      <c r="B624" s="94">
        <v>4</v>
      </c>
      <c r="C624" s="95">
        <v>2.91</v>
      </c>
      <c r="D624" s="95">
        <v>2.91</v>
      </c>
      <c r="E624" s="95">
        <v>2.91</v>
      </c>
      <c r="F624" s="96">
        <v>0</v>
      </c>
    </row>
    <row r="625" spans="1:6">
      <c r="A625" s="94">
        <v>2004</v>
      </c>
      <c r="B625" s="94">
        <v>5</v>
      </c>
      <c r="C625" s="95">
        <v>3.1</v>
      </c>
      <c r="D625" s="95">
        <v>3.1</v>
      </c>
      <c r="E625" s="95">
        <v>3.1</v>
      </c>
      <c r="F625" s="96">
        <v>7.0000000000000007E-2</v>
      </c>
    </row>
    <row r="626" spans="1:6">
      <c r="A626" s="94">
        <v>2004</v>
      </c>
      <c r="B626" s="94">
        <v>6</v>
      </c>
      <c r="C626" s="95">
        <v>3.13</v>
      </c>
      <c r="D626" s="95">
        <v>3.13</v>
      </c>
      <c r="E626" s="95">
        <v>3.13</v>
      </c>
      <c r="F626" s="96">
        <v>0.01</v>
      </c>
    </row>
    <row r="627" spans="1:6">
      <c r="A627" s="94">
        <v>2004</v>
      </c>
      <c r="B627" s="94">
        <v>7</v>
      </c>
      <c r="C627" s="95">
        <v>3.04</v>
      </c>
      <c r="D627" s="95">
        <v>3.04</v>
      </c>
      <c r="E627" s="95">
        <v>3.04</v>
      </c>
      <c r="F627" s="96">
        <v>-0.03</v>
      </c>
    </row>
    <row r="628" spans="1:6">
      <c r="A628" s="94">
        <v>2004</v>
      </c>
      <c r="B628" s="94">
        <v>8</v>
      </c>
      <c r="C628" s="95">
        <v>3</v>
      </c>
      <c r="D628" s="95">
        <v>3</v>
      </c>
      <c r="E628" s="95">
        <v>3</v>
      </c>
      <c r="F628" s="96">
        <v>-0.01</v>
      </c>
    </row>
    <row r="629" spans="1:6">
      <c r="A629" s="94">
        <v>2004</v>
      </c>
      <c r="B629" s="94">
        <v>9</v>
      </c>
      <c r="C629" s="95">
        <v>2.89</v>
      </c>
      <c r="D629" s="95">
        <v>2.89</v>
      </c>
      <c r="E629" s="95">
        <v>2.89</v>
      </c>
      <c r="F629" s="96">
        <v>-0.04</v>
      </c>
    </row>
    <row r="630" spans="1:6">
      <c r="A630" s="94">
        <v>2004</v>
      </c>
      <c r="B630" s="94">
        <v>10</v>
      </c>
      <c r="C630" s="95">
        <v>2.85</v>
      </c>
      <c r="D630" s="95">
        <v>2.85</v>
      </c>
      <c r="E630" s="95">
        <v>2.85</v>
      </c>
      <c r="F630" s="96">
        <v>-0.01</v>
      </c>
    </row>
    <row r="631" spans="1:6">
      <c r="A631" s="94">
        <v>2004</v>
      </c>
      <c r="B631" s="94">
        <v>11</v>
      </c>
      <c r="C631" s="95">
        <v>2.79</v>
      </c>
      <c r="D631" s="95">
        <v>2.79</v>
      </c>
      <c r="E631" s="95">
        <v>2.79</v>
      </c>
      <c r="F631" s="96">
        <v>-0.02</v>
      </c>
    </row>
    <row r="632" spans="1:6">
      <c r="A632" s="94">
        <v>2004</v>
      </c>
      <c r="B632" s="94">
        <v>12</v>
      </c>
      <c r="C632" s="95">
        <v>2.72</v>
      </c>
      <c r="D632" s="95">
        <v>2.72</v>
      </c>
      <c r="E632" s="95">
        <v>2.72</v>
      </c>
      <c r="F632" s="96">
        <v>-0.03</v>
      </c>
    </row>
    <row r="633" spans="1:6">
      <c r="A633" s="94">
        <v>2005</v>
      </c>
      <c r="B633" s="94">
        <v>1</v>
      </c>
      <c r="C633" s="95">
        <v>2.69</v>
      </c>
      <c r="D633" s="95">
        <v>2.69</v>
      </c>
      <c r="E633" s="95">
        <v>2.69</v>
      </c>
      <c r="F633" s="96">
        <v>-0.01</v>
      </c>
    </row>
    <row r="634" spans="1:6">
      <c r="A634" s="94">
        <v>2005</v>
      </c>
      <c r="B634" s="94">
        <v>2</v>
      </c>
      <c r="C634" s="95">
        <v>2.6</v>
      </c>
      <c r="D634" s="95">
        <v>2.6</v>
      </c>
      <c r="E634" s="95">
        <v>2.6</v>
      </c>
      <c r="F634" s="96">
        <v>-0.03</v>
      </c>
    </row>
    <row r="635" spans="1:6">
      <c r="A635" s="94">
        <v>2005</v>
      </c>
      <c r="B635" s="94">
        <v>3</v>
      </c>
      <c r="C635" s="95">
        <v>2.7</v>
      </c>
      <c r="D635" s="95">
        <v>2.7</v>
      </c>
      <c r="E635" s="95">
        <v>2.7</v>
      </c>
      <c r="F635" s="96">
        <v>0.04</v>
      </c>
    </row>
    <row r="636" spans="1:6">
      <c r="A636" s="94">
        <v>2005</v>
      </c>
      <c r="B636" s="94">
        <v>4</v>
      </c>
      <c r="C636" s="95">
        <v>2.58</v>
      </c>
      <c r="D636" s="95">
        <v>2.58</v>
      </c>
      <c r="E636" s="95">
        <v>2.58</v>
      </c>
      <c r="F636" s="96">
        <v>-0.04</v>
      </c>
    </row>
    <row r="637" spans="1:6">
      <c r="A637" s="94">
        <v>2005</v>
      </c>
      <c r="B637" s="94">
        <v>5</v>
      </c>
      <c r="C637" s="95">
        <v>2.4500000000000002</v>
      </c>
      <c r="D637" s="95">
        <v>2.4500000000000002</v>
      </c>
      <c r="E637" s="95">
        <v>2.4500000000000002</v>
      </c>
      <c r="F637" s="96">
        <v>-0.05</v>
      </c>
    </row>
    <row r="638" spans="1:6">
      <c r="A638" s="94">
        <v>2005</v>
      </c>
      <c r="B638" s="94">
        <v>6</v>
      </c>
      <c r="C638" s="95">
        <v>2.41</v>
      </c>
      <c r="D638" s="95">
        <v>2.41</v>
      </c>
      <c r="E638" s="95">
        <v>2.41</v>
      </c>
      <c r="F638" s="96">
        <v>-0.02</v>
      </c>
    </row>
    <row r="639" spans="1:6">
      <c r="A639" s="94">
        <v>2005</v>
      </c>
      <c r="B639" s="94">
        <v>7</v>
      </c>
      <c r="C639" s="95">
        <v>2.37</v>
      </c>
      <c r="D639" s="95">
        <v>2.37</v>
      </c>
      <c r="E639" s="95">
        <v>2.37</v>
      </c>
      <c r="F639" s="96">
        <v>-0.02</v>
      </c>
    </row>
    <row r="640" spans="1:6">
      <c r="A640" s="94">
        <v>2005</v>
      </c>
      <c r="B640" s="94">
        <v>8</v>
      </c>
      <c r="C640" s="95">
        <v>2.36</v>
      </c>
      <c r="D640" s="95">
        <v>2.36</v>
      </c>
      <c r="E640" s="95">
        <v>2.36</v>
      </c>
      <c r="F640" s="96">
        <v>0</v>
      </c>
    </row>
    <row r="641" spans="1:6">
      <c r="A641" s="94">
        <v>2005</v>
      </c>
      <c r="B641" s="94">
        <v>9</v>
      </c>
      <c r="C641" s="95">
        <v>2.29</v>
      </c>
      <c r="D641" s="95">
        <v>2.29</v>
      </c>
      <c r="E641" s="95">
        <v>2.29</v>
      </c>
      <c r="F641" s="96">
        <v>-0.03</v>
      </c>
    </row>
    <row r="642" spans="1:6">
      <c r="A642" s="94">
        <v>2005</v>
      </c>
      <c r="B642" s="94">
        <v>10</v>
      </c>
      <c r="C642" s="95">
        <v>2.2599999999999998</v>
      </c>
      <c r="D642" s="95">
        <v>2.2599999999999998</v>
      </c>
      <c r="E642" s="95">
        <v>2.2599999999999998</v>
      </c>
      <c r="F642" s="96">
        <v>-0.01</v>
      </c>
    </row>
    <row r="643" spans="1:6">
      <c r="A643" s="94">
        <v>2005</v>
      </c>
      <c r="B643" s="94">
        <v>11</v>
      </c>
      <c r="C643" s="95">
        <v>2.21</v>
      </c>
      <c r="D643" s="95">
        <v>2.21</v>
      </c>
      <c r="E643" s="95">
        <v>2.21</v>
      </c>
      <c r="F643" s="96">
        <v>-0.02</v>
      </c>
    </row>
    <row r="644" spans="1:6">
      <c r="A644" s="94">
        <v>2005</v>
      </c>
      <c r="B644" s="94">
        <v>12</v>
      </c>
      <c r="C644" s="95">
        <v>2.2799999999999998</v>
      </c>
      <c r="D644" s="95">
        <v>2.29</v>
      </c>
      <c r="E644" s="95">
        <v>2.29</v>
      </c>
      <c r="F644" s="96">
        <v>0.04</v>
      </c>
    </row>
    <row r="645" spans="1:6">
      <c r="A645" s="94">
        <v>2006</v>
      </c>
      <c r="B645" s="94">
        <v>1</v>
      </c>
      <c r="C645" s="95">
        <v>2.27</v>
      </c>
      <c r="D645" s="95">
        <v>2.27</v>
      </c>
      <c r="E645" s="95">
        <v>2.27</v>
      </c>
      <c r="F645" s="96">
        <v>-0.01</v>
      </c>
    </row>
    <row r="646" spans="1:6">
      <c r="A646" s="94">
        <v>2006</v>
      </c>
      <c r="B646" s="94">
        <v>2</v>
      </c>
      <c r="C646" s="95">
        <v>2.16</v>
      </c>
      <c r="D646" s="95">
        <v>2.16</v>
      </c>
      <c r="E646" s="95">
        <v>2.16</v>
      </c>
      <c r="F646" s="96">
        <v>-0.05</v>
      </c>
    </row>
    <row r="647" spans="1:6">
      <c r="A647" s="94">
        <v>2006</v>
      </c>
      <c r="B647" s="94">
        <v>3</v>
      </c>
      <c r="C647" s="95">
        <v>2.15</v>
      </c>
      <c r="D647" s="95">
        <v>2.15</v>
      </c>
      <c r="E647" s="95">
        <v>2.15</v>
      </c>
      <c r="F647" s="96">
        <v>0</v>
      </c>
    </row>
    <row r="648" spans="1:6">
      <c r="A648" s="94">
        <v>2006</v>
      </c>
      <c r="B648" s="94">
        <v>4</v>
      </c>
      <c r="C648" s="95">
        <v>2.13</v>
      </c>
      <c r="D648" s="95">
        <v>2.13</v>
      </c>
      <c r="E648" s="95">
        <v>2.13</v>
      </c>
      <c r="F648" s="96">
        <v>-0.01</v>
      </c>
    </row>
    <row r="649" spans="1:6">
      <c r="A649" s="94">
        <v>2006</v>
      </c>
      <c r="B649" s="94">
        <v>5</v>
      </c>
      <c r="C649" s="95">
        <v>2.1800000000000002</v>
      </c>
      <c r="D649" s="95">
        <v>2.1800000000000002</v>
      </c>
      <c r="E649" s="95">
        <v>2.1800000000000002</v>
      </c>
      <c r="F649" s="96">
        <v>0.02</v>
      </c>
    </row>
    <row r="650" spans="1:6">
      <c r="A650" s="94">
        <v>2006</v>
      </c>
      <c r="B650" s="94">
        <v>6</v>
      </c>
      <c r="C650" s="95">
        <v>2.2475000000000001</v>
      </c>
      <c r="D650" s="95">
        <v>2.25</v>
      </c>
      <c r="E650" s="95">
        <v>2.25</v>
      </c>
      <c r="F650" s="96">
        <v>0.03</v>
      </c>
    </row>
    <row r="651" spans="1:6">
      <c r="A651" s="94">
        <v>2006</v>
      </c>
      <c r="B651" s="94">
        <v>7</v>
      </c>
      <c r="C651" s="95">
        <v>2.19</v>
      </c>
      <c r="D651" s="95">
        <v>2.19</v>
      </c>
      <c r="E651" s="95">
        <v>2.19</v>
      </c>
      <c r="F651" s="96">
        <v>-0.03</v>
      </c>
    </row>
    <row r="652" spans="1:6">
      <c r="A652" s="94">
        <v>2006</v>
      </c>
      <c r="B652" s="94">
        <v>8</v>
      </c>
      <c r="C652" s="95">
        <v>2.16</v>
      </c>
      <c r="D652" s="95">
        <v>2.16</v>
      </c>
      <c r="E652" s="95">
        <v>2.16</v>
      </c>
      <c r="F652" s="96">
        <v>-0.01</v>
      </c>
    </row>
    <row r="653" spans="1:6">
      <c r="A653" s="94">
        <v>2006</v>
      </c>
      <c r="B653" s="94">
        <v>9</v>
      </c>
      <c r="C653" s="95">
        <v>2.17</v>
      </c>
      <c r="D653" s="95">
        <v>2.17</v>
      </c>
      <c r="E653" s="95">
        <v>2.17</v>
      </c>
      <c r="F653" s="96">
        <v>0</v>
      </c>
    </row>
    <row r="654" spans="1:6">
      <c r="A654" s="94">
        <v>2006</v>
      </c>
      <c r="B654" s="94">
        <v>10</v>
      </c>
      <c r="C654" s="95">
        <v>2.1475</v>
      </c>
      <c r="D654" s="95">
        <v>2.15</v>
      </c>
      <c r="E654" s="95">
        <v>2.15</v>
      </c>
      <c r="F654" s="96">
        <v>-0.01</v>
      </c>
    </row>
    <row r="655" spans="1:6">
      <c r="A655" s="94">
        <v>2006</v>
      </c>
      <c r="B655" s="94">
        <v>11</v>
      </c>
      <c r="C655" s="95">
        <v>2.16</v>
      </c>
      <c r="D655" s="95">
        <v>2.16</v>
      </c>
      <c r="E655" s="95">
        <v>2.16</v>
      </c>
      <c r="F655" s="96">
        <v>0</v>
      </c>
    </row>
    <row r="656" spans="1:6">
      <c r="A656" s="94">
        <v>2006</v>
      </c>
      <c r="B656" s="94">
        <v>12</v>
      </c>
      <c r="C656" s="95">
        <v>2.15</v>
      </c>
      <c r="D656" s="95">
        <v>2.15</v>
      </c>
      <c r="E656" s="95">
        <v>2.15</v>
      </c>
      <c r="F656" s="96">
        <v>0</v>
      </c>
    </row>
    <row r="657" spans="1:6">
      <c r="A657" s="94">
        <v>2007</v>
      </c>
      <c r="B657" s="94">
        <v>1</v>
      </c>
      <c r="C657" s="95">
        <v>2.14</v>
      </c>
      <c r="D657" s="95">
        <v>2.14</v>
      </c>
      <c r="E657" s="95">
        <v>2.14</v>
      </c>
      <c r="F657" s="96">
        <v>0</v>
      </c>
    </row>
    <row r="658" spans="1:6">
      <c r="A658" s="94">
        <v>2007</v>
      </c>
      <c r="B658" s="94">
        <v>2</v>
      </c>
      <c r="C658" s="95">
        <v>2.1</v>
      </c>
      <c r="D658" s="95">
        <v>2.1</v>
      </c>
      <c r="E658" s="95">
        <v>2.1</v>
      </c>
      <c r="F658" s="96">
        <v>-0.02</v>
      </c>
    </row>
    <row r="659" spans="1:6">
      <c r="A659" s="94">
        <v>2007</v>
      </c>
      <c r="B659" s="94">
        <v>3</v>
      </c>
      <c r="C659" s="95">
        <v>2.09</v>
      </c>
      <c r="D659" s="95">
        <v>2.09</v>
      </c>
      <c r="E659" s="95">
        <v>2.09</v>
      </c>
      <c r="F659" s="96">
        <v>0</v>
      </c>
    </row>
    <row r="660" spans="1:6">
      <c r="A660" s="94">
        <v>2007</v>
      </c>
      <c r="B660" s="94">
        <v>4</v>
      </c>
      <c r="C660" s="95">
        <v>2.0299999999999998</v>
      </c>
      <c r="D660" s="95">
        <v>2.0299999999999998</v>
      </c>
      <c r="E660" s="95">
        <v>2.0299999999999998</v>
      </c>
      <c r="F660" s="96">
        <v>-0.03</v>
      </c>
    </row>
    <row r="661" spans="1:6">
      <c r="A661" s="94">
        <v>2007</v>
      </c>
      <c r="B661" s="94">
        <v>5</v>
      </c>
      <c r="C661" s="95">
        <v>1.98</v>
      </c>
      <c r="D661" s="95">
        <v>1.98</v>
      </c>
      <c r="E661" s="95">
        <v>1.98</v>
      </c>
      <c r="F661" s="96">
        <v>-0.02</v>
      </c>
    </row>
    <row r="662" spans="1:6">
      <c r="A662" s="94">
        <v>2007</v>
      </c>
      <c r="B662" s="94">
        <v>6</v>
      </c>
      <c r="C662" s="95">
        <v>1.93</v>
      </c>
      <c r="D662" s="95">
        <v>1.93</v>
      </c>
      <c r="E662" s="95">
        <v>1.93</v>
      </c>
      <c r="F662" s="96">
        <v>-0.03</v>
      </c>
    </row>
    <row r="663" spans="1:6">
      <c r="A663" s="94">
        <v>2007</v>
      </c>
      <c r="B663" s="94">
        <v>7</v>
      </c>
      <c r="C663" s="95">
        <v>1.88</v>
      </c>
      <c r="D663" s="95">
        <v>1.88</v>
      </c>
      <c r="E663" s="95">
        <v>1.88</v>
      </c>
      <c r="F663" s="96">
        <v>-0.03</v>
      </c>
    </row>
    <row r="664" spans="1:6">
      <c r="A664" s="94">
        <v>2007</v>
      </c>
      <c r="B664" s="94">
        <v>8</v>
      </c>
      <c r="C664" s="95">
        <v>1.97</v>
      </c>
      <c r="D664" s="95">
        <v>1.97</v>
      </c>
      <c r="E664" s="95">
        <v>1.97</v>
      </c>
      <c r="F664" s="96">
        <v>0.05</v>
      </c>
    </row>
    <row r="665" spans="1:6">
      <c r="A665" s="94">
        <v>2007</v>
      </c>
      <c r="B665" s="94">
        <v>9</v>
      </c>
      <c r="C665" s="95">
        <v>1.9</v>
      </c>
      <c r="D665" s="95">
        <v>1.9</v>
      </c>
      <c r="E665" s="95">
        <v>1.9</v>
      </c>
      <c r="F665" s="96">
        <v>-0.04</v>
      </c>
    </row>
    <row r="666" spans="1:6">
      <c r="A666" s="94">
        <v>2007</v>
      </c>
      <c r="B666" s="94">
        <v>10</v>
      </c>
      <c r="C666" s="95">
        <v>1.8</v>
      </c>
      <c r="D666" s="95">
        <v>1.8</v>
      </c>
      <c r="E666" s="95">
        <v>1.8</v>
      </c>
      <c r="F666" s="96">
        <v>-0.05</v>
      </c>
    </row>
    <row r="667" spans="1:6">
      <c r="A667" s="94">
        <v>2007</v>
      </c>
      <c r="B667" s="94">
        <v>11</v>
      </c>
      <c r="C667" s="95">
        <v>1.77</v>
      </c>
      <c r="D667" s="95">
        <v>1.77</v>
      </c>
      <c r="E667" s="95">
        <v>1.77</v>
      </c>
      <c r="F667" s="96">
        <v>-0.02</v>
      </c>
    </row>
    <row r="668" spans="1:6">
      <c r="A668" s="94">
        <v>2007</v>
      </c>
      <c r="B668" s="94">
        <v>12</v>
      </c>
      <c r="C668" s="95">
        <v>1.79</v>
      </c>
      <c r="D668" s="95">
        <v>1.79</v>
      </c>
      <c r="E668" s="95">
        <v>1.79</v>
      </c>
      <c r="F668" s="96">
        <v>0.01</v>
      </c>
    </row>
    <row r="669" spans="1:6">
      <c r="A669" s="94">
        <v>2008</v>
      </c>
      <c r="B669" s="94">
        <v>1</v>
      </c>
      <c r="C669" s="95">
        <v>1.77</v>
      </c>
      <c r="D669" s="95">
        <v>1.77</v>
      </c>
      <c r="E669" s="95">
        <v>1.77</v>
      </c>
      <c r="F669" s="96">
        <v>-0.01</v>
      </c>
    </row>
    <row r="670" spans="1:6">
      <c r="A670" s="94">
        <v>2008</v>
      </c>
      <c r="B670" s="94">
        <v>2</v>
      </c>
      <c r="C670" s="95">
        <v>1.73</v>
      </c>
      <c r="D670" s="95">
        <v>1.73</v>
      </c>
      <c r="E670" s="95">
        <v>1.73</v>
      </c>
      <c r="F670" s="96">
        <v>-0.02</v>
      </c>
    </row>
    <row r="671" spans="1:6">
      <c r="A671" s="94">
        <v>2008</v>
      </c>
      <c r="B671" s="94">
        <v>3</v>
      </c>
      <c r="C671" s="95">
        <v>1.71</v>
      </c>
      <c r="D671" s="95">
        <v>1.71</v>
      </c>
      <c r="E671" s="95">
        <v>1.71</v>
      </c>
      <c r="F671" s="96">
        <v>-0.01</v>
      </c>
    </row>
    <row r="672" spans="1:6">
      <c r="A672" s="94">
        <v>2008</v>
      </c>
      <c r="B672" s="94">
        <v>4</v>
      </c>
      <c r="C672" s="95">
        <v>1.69</v>
      </c>
      <c r="D672" s="95">
        <v>1.69</v>
      </c>
      <c r="E672" s="95">
        <v>1.69</v>
      </c>
      <c r="F672" s="96">
        <v>-0.01</v>
      </c>
    </row>
    <row r="673" spans="1:6">
      <c r="A673" s="94">
        <v>2008</v>
      </c>
      <c r="B673" s="94">
        <v>5</v>
      </c>
      <c r="C673" s="95">
        <v>1.66</v>
      </c>
      <c r="D673" s="95">
        <v>1.66</v>
      </c>
      <c r="E673" s="95">
        <v>1.66</v>
      </c>
      <c r="F673" s="96">
        <v>-0.02</v>
      </c>
    </row>
    <row r="674" spans="1:6">
      <c r="A674" s="94">
        <v>2008</v>
      </c>
      <c r="B674" s="94">
        <v>6</v>
      </c>
      <c r="C674" s="95">
        <v>1.62</v>
      </c>
      <c r="D674" s="95">
        <v>1.62</v>
      </c>
      <c r="E674" s="95">
        <v>1.62</v>
      </c>
      <c r="F674" s="96">
        <v>-0.02</v>
      </c>
    </row>
    <row r="675" spans="1:6">
      <c r="A675" s="94">
        <v>2008</v>
      </c>
      <c r="B675" s="94">
        <v>7</v>
      </c>
      <c r="C675" s="95">
        <v>1.59</v>
      </c>
      <c r="D675" s="95">
        <v>1.59</v>
      </c>
      <c r="E675" s="95">
        <v>1.59</v>
      </c>
      <c r="F675" s="96">
        <v>-0.02</v>
      </c>
    </row>
    <row r="676" spans="1:6">
      <c r="A676" s="94">
        <v>2008</v>
      </c>
      <c r="B676" s="94">
        <v>8</v>
      </c>
      <c r="C676" s="95">
        <v>1.61</v>
      </c>
      <c r="D676" s="95">
        <v>1.61</v>
      </c>
      <c r="E676" s="95">
        <v>1.61</v>
      </c>
      <c r="F676" s="96">
        <v>0.01</v>
      </c>
    </row>
    <row r="677" spans="1:6">
      <c r="A677" s="94">
        <v>2008</v>
      </c>
      <c r="B677" s="94">
        <v>9</v>
      </c>
      <c r="C677" s="95">
        <v>1.8</v>
      </c>
      <c r="D677" s="95">
        <v>1.8</v>
      </c>
      <c r="E677" s="95">
        <v>1.8</v>
      </c>
      <c r="F677" s="96">
        <v>0.12</v>
      </c>
    </row>
    <row r="678" spans="1:6">
      <c r="A678" s="94">
        <v>2008</v>
      </c>
      <c r="B678" s="94">
        <v>10</v>
      </c>
      <c r="C678" s="95">
        <v>2.17</v>
      </c>
      <c r="D678" s="95">
        <v>2.17</v>
      </c>
      <c r="E678" s="95">
        <v>2.17</v>
      </c>
      <c r="F678" s="96">
        <v>0.21</v>
      </c>
    </row>
    <row r="679" spans="1:6">
      <c r="A679" s="94">
        <v>2008</v>
      </c>
      <c r="B679" s="94">
        <v>11</v>
      </c>
      <c r="C679" s="95">
        <v>2.27</v>
      </c>
      <c r="D679" s="95">
        <v>2.27</v>
      </c>
      <c r="E679" s="95">
        <v>2.27</v>
      </c>
      <c r="F679" s="96">
        <v>0.05</v>
      </c>
    </row>
    <row r="680" spans="1:6">
      <c r="A680" s="94">
        <v>2008</v>
      </c>
      <c r="B680" s="94">
        <v>12</v>
      </c>
      <c r="C680" s="95">
        <v>2.39</v>
      </c>
      <c r="D680" s="95">
        <v>2.39</v>
      </c>
      <c r="E680" s="95">
        <v>2.39</v>
      </c>
      <c r="F680" s="96">
        <v>0.05</v>
      </c>
    </row>
    <row r="681" spans="1:6">
      <c r="A681" s="94">
        <v>2009</v>
      </c>
      <c r="B681" s="94">
        <v>1</v>
      </c>
      <c r="C681" s="95">
        <v>2.31</v>
      </c>
      <c r="D681" s="95">
        <v>2.31</v>
      </c>
      <c r="E681" s="95">
        <v>2.31</v>
      </c>
      <c r="F681" s="96">
        <v>-0.03</v>
      </c>
    </row>
    <row r="682" spans="1:6">
      <c r="A682" s="94">
        <v>2009</v>
      </c>
      <c r="B682" s="94">
        <v>2</v>
      </c>
      <c r="C682" s="95">
        <v>2.31</v>
      </c>
      <c r="D682" s="95">
        <v>2.31</v>
      </c>
      <c r="E682" s="95">
        <v>2.31</v>
      </c>
      <c r="F682" s="96">
        <v>0</v>
      </c>
    </row>
    <row r="683" spans="1:6">
      <c r="A683" s="94">
        <v>2009</v>
      </c>
      <c r="B683" s="94">
        <v>3</v>
      </c>
      <c r="C683" s="95">
        <v>2.31</v>
      </c>
      <c r="D683" s="95">
        <v>2.31</v>
      </c>
      <c r="E683" s="95">
        <v>2.31</v>
      </c>
      <c r="F683" s="96">
        <v>0</v>
      </c>
    </row>
    <row r="684" spans="1:6">
      <c r="A684" s="94">
        <v>2009</v>
      </c>
      <c r="B684" s="94">
        <v>4</v>
      </c>
      <c r="C684" s="95">
        <v>2.21</v>
      </c>
      <c r="D684" s="95">
        <v>2.21</v>
      </c>
      <c r="E684" s="95">
        <v>2.21</v>
      </c>
      <c r="F684" s="96">
        <v>-0.04</v>
      </c>
    </row>
    <row r="685" spans="1:6">
      <c r="A685" s="94">
        <v>2009</v>
      </c>
      <c r="B685" s="94">
        <v>5</v>
      </c>
      <c r="C685" s="95">
        <v>2.06</v>
      </c>
      <c r="D685" s="95">
        <v>2.06</v>
      </c>
      <c r="E685" s="95">
        <v>2.06</v>
      </c>
      <c r="F685" s="96">
        <v>-7.0000000000000007E-2</v>
      </c>
    </row>
    <row r="686" spans="1:6">
      <c r="A686" s="94">
        <v>2009</v>
      </c>
      <c r="B686" s="94">
        <v>6</v>
      </c>
      <c r="C686" s="95">
        <v>1.96</v>
      </c>
      <c r="D686" s="95">
        <v>1.96</v>
      </c>
      <c r="E686" s="95">
        <v>1.96</v>
      </c>
      <c r="F686" s="96">
        <v>-0.05</v>
      </c>
    </row>
    <row r="687" spans="1:6">
      <c r="A687" s="94">
        <v>2009</v>
      </c>
      <c r="B687" s="94">
        <v>7</v>
      </c>
      <c r="C687" s="95">
        <v>1.93</v>
      </c>
      <c r="D687" s="95">
        <v>1.93</v>
      </c>
      <c r="E687" s="95">
        <v>1.93</v>
      </c>
      <c r="F687" s="96">
        <v>-0.02</v>
      </c>
    </row>
    <row r="688" spans="1:6">
      <c r="A688" s="94">
        <v>2009</v>
      </c>
      <c r="B688" s="94">
        <v>8</v>
      </c>
      <c r="C688" s="95">
        <v>1.84</v>
      </c>
      <c r="D688" s="95">
        <v>1.85</v>
      </c>
      <c r="E688" s="95">
        <v>1.85</v>
      </c>
      <c r="F688" s="96">
        <v>-0.04</v>
      </c>
    </row>
    <row r="689" spans="1:6">
      <c r="A689" s="94">
        <v>2009</v>
      </c>
      <c r="B689" s="94">
        <v>9</v>
      </c>
      <c r="C689" s="95">
        <v>1.82</v>
      </c>
      <c r="D689" s="95">
        <v>1.82</v>
      </c>
      <c r="E689" s="95">
        <v>1.82</v>
      </c>
      <c r="F689" s="96">
        <v>-0.02</v>
      </c>
    </row>
    <row r="690" spans="1:6">
      <c r="A690" s="94">
        <v>2009</v>
      </c>
      <c r="B690" s="94">
        <v>10</v>
      </c>
      <c r="C690" s="95">
        <v>1.74</v>
      </c>
      <c r="D690" s="95">
        <v>1.74</v>
      </c>
      <c r="E690" s="95">
        <v>1.74</v>
      </c>
      <c r="F690" s="96">
        <v>-0.04</v>
      </c>
    </row>
    <row r="691" spans="1:6">
      <c r="A691" s="94">
        <v>2009</v>
      </c>
      <c r="B691" s="94">
        <v>11</v>
      </c>
      <c r="C691" s="95">
        <v>1.73</v>
      </c>
      <c r="D691" s="95">
        <v>1.73</v>
      </c>
      <c r="E691" s="95">
        <v>1.73</v>
      </c>
      <c r="F691" s="96">
        <v>-0.01</v>
      </c>
    </row>
    <row r="692" spans="1:6">
      <c r="A692" s="94">
        <v>2009</v>
      </c>
      <c r="B692" s="94">
        <v>12</v>
      </c>
      <c r="C692" s="95">
        <v>1.75</v>
      </c>
      <c r="D692" s="95">
        <v>1.75</v>
      </c>
      <c r="E692" s="95">
        <v>1.75</v>
      </c>
      <c r="F692" s="96">
        <v>0.01</v>
      </c>
    </row>
    <row r="693" spans="1:6">
      <c r="A693" s="94">
        <v>2010</v>
      </c>
      <c r="B693" s="94">
        <v>1</v>
      </c>
      <c r="C693" s="95">
        <v>1.7789999999999999</v>
      </c>
      <c r="D693" s="95">
        <v>1.7798</v>
      </c>
      <c r="E693" s="95">
        <v>1.78</v>
      </c>
      <c r="F693" s="96">
        <v>0.02</v>
      </c>
    </row>
    <row r="694" spans="1:6">
      <c r="A694" s="94">
        <v>2010</v>
      </c>
      <c r="B694" s="94">
        <v>2</v>
      </c>
      <c r="C694" s="95">
        <v>1.8408</v>
      </c>
      <c r="D694" s="95">
        <v>1.8415999999999999</v>
      </c>
      <c r="E694" s="95">
        <v>1.84</v>
      </c>
      <c r="F694" s="96">
        <v>0.03</v>
      </c>
    </row>
    <row r="695" spans="1:6">
      <c r="A695" s="94">
        <v>2010</v>
      </c>
      <c r="B695" s="94">
        <v>3</v>
      </c>
      <c r="C695" s="95">
        <v>1.78504347826087</v>
      </c>
      <c r="D695" s="95">
        <v>1.7858434782608701</v>
      </c>
      <c r="E695" s="95">
        <v>1.79</v>
      </c>
      <c r="F695" s="96">
        <v>-0.03</v>
      </c>
    </row>
    <row r="696" spans="1:6">
      <c r="A696" s="94">
        <v>2010</v>
      </c>
      <c r="B696" s="94">
        <v>4</v>
      </c>
      <c r="C696" s="95">
        <v>1.7557700000000001</v>
      </c>
      <c r="D696" s="95">
        <v>1.75657</v>
      </c>
      <c r="E696" s="95">
        <v>1.76</v>
      </c>
      <c r="F696" s="96">
        <v>-0.02</v>
      </c>
    </row>
    <row r="697" spans="1:6">
      <c r="A697" s="94">
        <v>2010</v>
      </c>
      <c r="B697" s="94">
        <v>5</v>
      </c>
      <c r="C697" s="95">
        <v>1.8123904761904801</v>
      </c>
      <c r="D697" s="95">
        <v>1.81319047619048</v>
      </c>
      <c r="E697" s="95">
        <v>1.81</v>
      </c>
      <c r="F697" s="96">
        <v>0.03</v>
      </c>
    </row>
    <row r="698" spans="1:6">
      <c r="A698" s="94">
        <v>2010</v>
      </c>
      <c r="B698" s="94">
        <v>6</v>
      </c>
      <c r="C698" s="95">
        <v>1.80572857142857</v>
      </c>
      <c r="D698" s="95">
        <v>1.8065285714285699</v>
      </c>
      <c r="E698" s="95">
        <v>1.81</v>
      </c>
      <c r="F698" s="96">
        <v>0</v>
      </c>
    </row>
    <row r="699" spans="1:6">
      <c r="A699" s="94">
        <v>2010</v>
      </c>
      <c r="B699" s="94">
        <v>7</v>
      </c>
      <c r="C699" s="95">
        <v>1.76883636363636</v>
      </c>
      <c r="D699" s="95">
        <v>1.7696363636363599</v>
      </c>
      <c r="E699" s="95">
        <v>1.77</v>
      </c>
      <c r="F699" s="96">
        <v>-0.02</v>
      </c>
    </row>
    <row r="700" spans="1:6">
      <c r="A700" s="94">
        <v>2010</v>
      </c>
      <c r="B700" s="94">
        <v>8</v>
      </c>
      <c r="C700" s="95">
        <v>1.7589333333333299</v>
      </c>
      <c r="D700" s="95">
        <v>1.75973333333333</v>
      </c>
      <c r="E700" s="95">
        <v>1.76</v>
      </c>
      <c r="F700" s="96">
        <v>-0.01</v>
      </c>
    </row>
    <row r="701" spans="1:6">
      <c r="A701" s="94">
        <v>2010</v>
      </c>
      <c r="B701" s="94">
        <v>9</v>
      </c>
      <c r="C701" s="95">
        <v>1.7179095238095199</v>
      </c>
      <c r="D701" s="95">
        <v>1.71870952380952</v>
      </c>
      <c r="E701" s="95">
        <v>1.72</v>
      </c>
      <c r="F701" s="96">
        <v>-0.02</v>
      </c>
    </row>
    <row r="702" spans="1:6">
      <c r="A702" s="94">
        <v>2010</v>
      </c>
      <c r="B702" s="94">
        <v>10</v>
      </c>
      <c r="C702" s="95">
        <v>1.6827000000000001</v>
      </c>
      <c r="D702" s="95">
        <v>1.6835</v>
      </c>
      <c r="E702" s="95">
        <v>1.68</v>
      </c>
      <c r="F702" s="96">
        <v>-0.02</v>
      </c>
    </row>
    <row r="703" spans="1:6">
      <c r="A703" s="94">
        <v>2010</v>
      </c>
      <c r="B703" s="94">
        <v>11</v>
      </c>
      <c r="C703" s="95">
        <v>1.7125300000000001</v>
      </c>
      <c r="D703" s="95">
        <v>1.71333</v>
      </c>
      <c r="E703" s="95">
        <v>1.71</v>
      </c>
      <c r="F703" s="96">
        <v>0.02</v>
      </c>
    </row>
    <row r="704" spans="1:6">
      <c r="A704" s="94">
        <v>2010</v>
      </c>
      <c r="B704" s="94">
        <v>12</v>
      </c>
      <c r="C704" s="95">
        <v>1.69261304347826</v>
      </c>
      <c r="D704" s="95">
        <v>1.6934130434782599</v>
      </c>
      <c r="E704" s="95">
        <v>1.69</v>
      </c>
      <c r="F704" s="96">
        <v>-0.01</v>
      </c>
    </row>
    <row r="705" spans="1:6">
      <c r="A705" s="94">
        <v>2011</v>
      </c>
      <c r="B705" s="94">
        <v>1</v>
      </c>
      <c r="C705" s="95">
        <v>1.6741142857142901</v>
      </c>
      <c r="D705" s="95">
        <v>1.67491428571429</v>
      </c>
      <c r="E705" s="95">
        <v>1.67</v>
      </c>
      <c r="F705" s="96">
        <v>-0.01</v>
      </c>
    </row>
    <row r="706" spans="1:6">
      <c r="A706" s="94">
        <v>2011</v>
      </c>
      <c r="B706" s="94">
        <v>2</v>
      </c>
      <c r="C706" s="95">
        <v>1.6671899999999999</v>
      </c>
      <c r="D706" s="95">
        <v>1.6679900000000001</v>
      </c>
      <c r="E706" s="95">
        <v>1.67</v>
      </c>
      <c r="F706" s="96">
        <v>0</v>
      </c>
    </row>
    <row r="707" spans="1:6">
      <c r="A707" s="94">
        <v>2011</v>
      </c>
      <c r="B707" s="94">
        <v>3</v>
      </c>
      <c r="C707" s="95">
        <v>1.6583000000000001</v>
      </c>
      <c r="D707" s="95">
        <v>1.6591</v>
      </c>
      <c r="E707" s="95">
        <v>1.6587000000000001</v>
      </c>
      <c r="F707" s="96">
        <v>-6.7664670658681425E-3</v>
      </c>
    </row>
    <row r="708" spans="1:6">
      <c r="A708" s="94">
        <v>2011</v>
      </c>
      <c r="B708" s="94">
        <v>4</v>
      </c>
      <c r="C708" s="95">
        <v>1.5855999999999999</v>
      </c>
      <c r="D708" s="95">
        <v>1.5864</v>
      </c>
      <c r="E708" s="95">
        <v>1.5859999999999999</v>
      </c>
      <c r="F708" s="96">
        <v>-4.382950503406291E-2</v>
      </c>
    </row>
    <row r="709" spans="1:6">
      <c r="A709" s="94">
        <v>2011</v>
      </c>
      <c r="B709" s="94">
        <v>5</v>
      </c>
      <c r="C709" s="95">
        <v>1.6127</v>
      </c>
      <c r="D709" s="95">
        <v>1.6134999999999999</v>
      </c>
      <c r="E709" s="95">
        <v>1.6131</v>
      </c>
      <c r="F709" s="96">
        <v>1.7087011349306458E-2</v>
      </c>
    </row>
    <row r="710" spans="1:6">
      <c r="A710" s="94">
        <v>2011</v>
      </c>
      <c r="B710" s="94">
        <v>6</v>
      </c>
      <c r="C710" s="95">
        <v>1.5862428571428571</v>
      </c>
      <c r="D710" s="95">
        <v>1.5870428571428579</v>
      </c>
      <c r="E710" s="95">
        <v>1.5866428571428575</v>
      </c>
      <c r="F710" s="96">
        <v>-1.6401427597261486E-2</v>
      </c>
    </row>
    <row r="711" spans="1:6">
      <c r="A711" s="94">
        <v>2011</v>
      </c>
      <c r="B711" s="94">
        <v>7</v>
      </c>
      <c r="C711" s="95">
        <v>1.5631380952380951</v>
      </c>
      <c r="D711" s="95">
        <v>1.5639380952380952</v>
      </c>
      <c r="E711" s="95">
        <v>1.5635380952380951</v>
      </c>
      <c r="F711" s="96">
        <v>-1.4562043247948186E-2</v>
      </c>
    </row>
    <row r="712" spans="1:6">
      <c r="A712" s="94">
        <v>2011</v>
      </c>
      <c r="B712" s="94">
        <v>8</v>
      </c>
      <c r="C712" s="95">
        <v>1.5962086956521737</v>
      </c>
      <c r="D712" s="95">
        <v>1.5970086956521741</v>
      </c>
      <c r="E712" s="95">
        <v>1.5966086956521739</v>
      </c>
      <c r="F712" s="96">
        <v>2.1151131855884131E-2</v>
      </c>
    </row>
    <row r="713" spans="1:6">
      <c r="A713" s="94">
        <v>2011</v>
      </c>
      <c r="B713" s="94">
        <v>9</v>
      </c>
      <c r="C713" s="95">
        <v>1.7489761904761902</v>
      </c>
      <c r="D713" s="95">
        <v>1.7497761904761902</v>
      </c>
      <c r="E713" s="95">
        <v>1.7493761904761902</v>
      </c>
      <c r="F713" s="96">
        <v>9.5682489541756288E-2</v>
      </c>
    </row>
    <row r="714" spans="1:6">
      <c r="A714" s="94">
        <v>2011</v>
      </c>
      <c r="B714" s="94">
        <v>10</v>
      </c>
      <c r="C714" s="95">
        <v>1.7718699999999998</v>
      </c>
      <c r="D714" s="95">
        <v>1.77257</v>
      </c>
      <c r="E714" s="95">
        <v>1.7722199999999999</v>
      </c>
      <c r="F714" s="96">
        <v>1.3058260223372198E-2</v>
      </c>
    </row>
    <row r="715" spans="1:6">
      <c r="A715" s="94">
        <v>2011</v>
      </c>
      <c r="B715" s="94">
        <v>11</v>
      </c>
      <c r="C715" s="95">
        <v>1.7897749999999999</v>
      </c>
      <c r="D715" s="95">
        <v>1.7904899999999997</v>
      </c>
      <c r="E715" s="95">
        <v>1.7901324999999999</v>
      </c>
      <c r="F715" s="96">
        <v>1.0107379444989961E-2</v>
      </c>
    </row>
    <row r="716" spans="1:6">
      <c r="A716" s="94">
        <v>2011</v>
      </c>
      <c r="B716" s="94">
        <v>12</v>
      </c>
      <c r="C716" s="95">
        <v>1.8361909090909094</v>
      </c>
      <c r="D716" s="95">
        <v>1.8368863636363635</v>
      </c>
      <c r="E716" s="95">
        <v>1.8365386363636365</v>
      </c>
      <c r="F716" s="96">
        <v>2.5923296942341745E-2</v>
      </c>
    </row>
    <row r="717" spans="1:6">
      <c r="A717" s="94">
        <v>2012</v>
      </c>
      <c r="B717" s="94">
        <v>1</v>
      </c>
      <c r="C717" s="95">
        <v>1.7890136363636366</v>
      </c>
      <c r="D717" s="95">
        <v>1.7896818181818184</v>
      </c>
      <c r="E717" s="95">
        <v>1.7893477272727276</v>
      </c>
      <c r="F717" s="96">
        <v>-2.5695571090378677E-2</v>
      </c>
    </row>
    <row r="718" spans="1:6">
      <c r="A718" s="94">
        <v>2012</v>
      </c>
      <c r="B718" s="94">
        <v>2</v>
      </c>
      <c r="C718" s="95">
        <v>1.7177578947368422</v>
      </c>
      <c r="D718" s="95">
        <v>1.7183947368421055</v>
      </c>
      <c r="E718" s="95">
        <v>1.7180763157894738</v>
      </c>
      <c r="F718" s="96">
        <v>-3.9830945319881184E-2</v>
      </c>
    </row>
    <row r="719" spans="1:6">
      <c r="A719" s="94">
        <v>2012</v>
      </c>
      <c r="B719" s="94">
        <v>3</v>
      </c>
      <c r="C719" s="95">
        <v>1.7946999999999997</v>
      </c>
      <c r="D719" s="95">
        <v>1.7953090909090905</v>
      </c>
      <c r="E719" s="95">
        <v>1.7950045454545451</v>
      </c>
      <c r="F719" s="96">
        <v>4.4775793111216933E-2</v>
      </c>
    </row>
    <row r="720" spans="1:6">
      <c r="A720" s="94">
        <v>2012</v>
      </c>
      <c r="B720" s="94">
        <v>4</v>
      </c>
      <c r="C720" s="95">
        <v>1.854225</v>
      </c>
      <c r="D720" s="95">
        <v>1.854835</v>
      </c>
      <c r="E720" s="95">
        <v>1.85453</v>
      </c>
      <c r="F720" s="96">
        <v>3.3161729142240803E-2</v>
      </c>
    </row>
    <row r="721" spans="1:6">
      <c r="A721" s="94">
        <v>2012</v>
      </c>
      <c r="B721" s="94">
        <v>5</v>
      </c>
      <c r="C721" s="95">
        <v>1.9853863636363636</v>
      </c>
      <c r="D721" s="95">
        <v>1.9859909090909091</v>
      </c>
      <c r="E721" s="95">
        <v>1.9856886363636364</v>
      </c>
      <c r="F721" s="96">
        <v>7.0723383479176061E-2</v>
      </c>
    </row>
    <row r="722" spans="1:6">
      <c r="A722" s="94">
        <v>2012</v>
      </c>
      <c r="B722" s="94">
        <v>6</v>
      </c>
      <c r="C722" s="95">
        <v>2.0485699999999998</v>
      </c>
      <c r="D722" s="95">
        <v>2.0491950000000001</v>
      </c>
      <c r="E722" s="95">
        <v>2.0488824999999999</v>
      </c>
      <c r="F722" s="96">
        <v>3.1824658951611573E-2</v>
      </c>
    </row>
    <row r="723" spans="1:6">
      <c r="A723" s="94">
        <v>2012</v>
      </c>
      <c r="B723" s="94">
        <v>7</v>
      </c>
      <c r="C723" s="95">
        <v>2.0281500000000001</v>
      </c>
      <c r="D723" s="95">
        <v>2.028736363636364</v>
      </c>
      <c r="E723" s="95">
        <v>2.0284431818181821</v>
      </c>
      <c r="F723" s="96">
        <v>-9.975837160900114E-3</v>
      </c>
    </row>
    <row r="724" spans="1:6">
      <c r="A724" s="94">
        <v>2012</v>
      </c>
      <c r="B724" s="94">
        <v>8</v>
      </c>
      <c r="C724" s="95">
        <v>2.0288652173913047</v>
      </c>
      <c r="D724" s="95">
        <v>2.0294434782608692</v>
      </c>
      <c r="E724" s="95">
        <v>2.0291543478260872</v>
      </c>
      <c r="F724" s="96">
        <v>3.5059695744976693E-4</v>
      </c>
    </row>
    <row r="725" spans="1:6">
      <c r="A725" s="94">
        <v>2012</v>
      </c>
      <c r="B725" s="94">
        <v>9</v>
      </c>
      <c r="C725" s="95">
        <v>2.0275000000000003</v>
      </c>
      <c r="D725" s="95">
        <v>2.0280789473684213</v>
      </c>
      <c r="E725" s="95">
        <v>2.0277894736842108</v>
      </c>
      <c r="F725" s="96">
        <v>-6.726319973335837E-4</v>
      </c>
    </row>
    <row r="726" spans="1:6">
      <c r="A726" s="94">
        <v>2012</v>
      </c>
      <c r="B726" s="94">
        <v>10</v>
      </c>
      <c r="C726" s="95">
        <v>2.029281818181818</v>
      </c>
      <c r="D726" s="95">
        <v>2.0298454545454545</v>
      </c>
      <c r="E726" s="95">
        <v>2.029563636363636</v>
      </c>
      <c r="F726" s="96">
        <v>8.7492449411019635E-4</v>
      </c>
    </row>
    <row r="727" spans="1:6">
      <c r="A727" s="94">
        <v>2012</v>
      </c>
      <c r="B727" s="94">
        <v>11</v>
      </c>
      <c r="C727" s="95">
        <v>2.0671949999999994</v>
      </c>
      <c r="D727" s="95">
        <v>2.0677500000000002</v>
      </c>
      <c r="E727" s="95">
        <v>2.0674725</v>
      </c>
      <c r="F727" s="96">
        <v>1.8678332109007156E-2</v>
      </c>
    </row>
    <row r="728" spans="1:6">
      <c r="A728" s="94">
        <v>2012</v>
      </c>
      <c r="B728" s="94">
        <v>12</v>
      </c>
      <c r="C728" s="95">
        <v>2.0772400000000006</v>
      </c>
      <c r="D728" s="95">
        <v>2.0778349999999994</v>
      </c>
      <c r="E728" s="95">
        <v>2.0775375</v>
      </c>
      <c r="F728" s="96">
        <v>4.8682630603309462E-3</v>
      </c>
    </row>
    <row r="729" spans="1:6">
      <c r="A729" s="94">
        <v>2013</v>
      </c>
      <c r="B729" s="94">
        <v>1</v>
      </c>
      <c r="C729" s="95">
        <v>2.0304772727272726</v>
      </c>
      <c r="D729" s="95">
        <v>2.031077272727273</v>
      </c>
      <c r="E729" s="95">
        <v>2.0307772727272728</v>
      </c>
      <c r="F729" s="96">
        <v>-2.2507525025530106E-2</v>
      </c>
    </row>
    <row r="730" spans="1:6">
      <c r="A730" s="94">
        <v>2013</v>
      </c>
      <c r="B730" s="94">
        <v>2</v>
      </c>
      <c r="C730" s="95">
        <v>1.9726777777777771</v>
      </c>
      <c r="D730" s="95">
        <v>1.9732500000000006</v>
      </c>
      <c r="E730" s="95">
        <v>1.9729638888888887</v>
      </c>
      <c r="F730" s="96">
        <v>-2.8468599001377659E-2</v>
      </c>
    </row>
    <row r="731" spans="1:6">
      <c r="A731" s="94">
        <v>2013</v>
      </c>
      <c r="B731" s="94">
        <v>3</v>
      </c>
      <c r="C731" s="95">
        <v>1.9822699999999993</v>
      </c>
      <c r="D731" s="95">
        <v>1.9828400000000002</v>
      </c>
      <c r="E731" s="95">
        <v>1.9825549999999996</v>
      </c>
      <c r="F731" s="96">
        <v>4.8612704799744222E-3</v>
      </c>
    </row>
    <row r="732" spans="1:6">
      <c r="A732" s="94">
        <v>2013</v>
      </c>
      <c r="B732" s="94">
        <v>4</v>
      </c>
      <c r="C732" s="95">
        <v>2.001631818181818</v>
      </c>
      <c r="D732" s="95">
        <v>2.0022136363636363</v>
      </c>
      <c r="E732" s="95">
        <f>+(C732+D732)/2</f>
        <v>2.0019227272727269</v>
      </c>
      <c r="F732" s="96">
        <f>+(E732/E731)-1</f>
        <v>9.7690743877103525E-3</v>
      </c>
    </row>
    <row r="733" spans="1:6">
      <c r="A733" s="94">
        <v>2013</v>
      </c>
      <c r="B733" s="94">
        <v>5</v>
      </c>
      <c r="C733" s="95">
        <v>2.0342666666666669</v>
      </c>
      <c r="D733" s="95">
        <v>2.034842857142857</v>
      </c>
      <c r="E733" s="95">
        <f>+(C733+D733)/2</f>
        <v>2.0345547619047619</v>
      </c>
      <c r="F733" s="96">
        <f>+(E733/E732)-1</f>
        <v>1.630034675538683E-2</v>
      </c>
    </row>
    <row r="734" spans="1:6">
      <c r="A734" s="94">
        <v>2013</v>
      </c>
      <c r="B734" s="94">
        <v>6</v>
      </c>
      <c r="C734" s="95">
        <v>2.1723750000000002</v>
      </c>
      <c r="D734" s="95">
        <v>2.172955</v>
      </c>
      <c r="E734" s="95">
        <v>2.1726650000000003</v>
      </c>
      <c r="F734" s="96">
        <v>6.7882290848705784E-2</v>
      </c>
    </row>
    <row r="735" spans="1:6">
      <c r="A735" s="94">
        <v>2013</v>
      </c>
      <c r="B735" s="94">
        <v>7</v>
      </c>
      <c r="C735" s="95">
        <v>2.25156087</v>
      </c>
      <c r="D735" s="95">
        <v>2.252169565</v>
      </c>
      <c r="E735" s="95">
        <v>2.2518652174999998</v>
      </c>
      <c r="F735" s="96">
        <v>3.6453027733221344E-2</v>
      </c>
    </row>
    <row r="736" spans="1:6">
      <c r="A736" s="94">
        <v>2013</v>
      </c>
      <c r="B736" s="94">
        <v>8</v>
      </c>
      <c r="C736" s="95">
        <v>2.3393000000000002</v>
      </c>
      <c r="D736" s="95">
        <v>2.3398949999999998</v>
      </c>
      <c r="E736" s="95">
        <v>2.3395975</v>
      </c>
      <c r="F736" s="96">
        <v>4.0534455287680737E-2</v>
      </c>
    </row>
    <row r="737" spans="1:6">
      <c r="A737" s="94">
        <v>2013</v>
      </c>
      <c r="B737" s="94">
        <v>9</v>
      </c>
      <c r="C737" s="95">
        <v>2.2698999999999998</v>
      </c>
      <c r="D737" s="95">
        <v>2.2705095238095234</v>
      </c>
      <c r="E737" s="95">
        <v>2.2702047619047616</v>
      </c>
      <c r="F737" s="96">
        <f>+(E737/E736)-1</f>
        <v>-2.9660118073830399E-2</v>
      </c>
    </row>
    <row r="738" spans="1:6">
      <c r="A738" s="94">
        <v>2013</v>
      </c>
      <c r="B738" s="94">
        <v>10</v>
      </c>
      <c r="C738" s="95">
        <v>2.1880565217391306</v>
      </c>
      <c r="D738" s="95">
        <v>2.1886478260869566</v>
      </c>
      <c r="E738" s="95">
        <v>2.1883521739130436</v>
      </c>
      <c r="F738" s="96">
        <v>-3.6055156506253461E-2</v>
      </c>
    </row>
    <row r="739" spans="1:6">
      <c r="A739" s="94">
        <v>2013</v>
      </c>
      <c r="B739" s="94">
        <v>11</v>
      </c>
      <c r="C739" s="95">
        <v>2.2947099999999994</v>
      </c>
      <c r="D739" s="95">
        <v>2.29535</v>
      </c>
      <c r="E739" s="95">
        <v>2.2950299999999997</v>
      </c>
      <c r="F739" s="96">
        <v>4.8748015679854095E-2</v>
      </c>
    </row>
    <row r="740" spans="1:6">
      <c r="A740" s="94">
        <v>2013</v>
      </c>
      <c r="B740" s="94">
        <v>12</v>
      </c>
      <c r="C740" s="95">
        <v>2.3448619047619053</v>
      </c>
      <c r="D740" s="95">
        <v>2.3454857142857142</v>
      </c>
      <c r="E740" s="95">
        <v>2.3451738095238097</v>
      </c>
      <c r="F740" s="96">
        <v>2.1848868870476768E-2</v>
      </c>
    </row>
    <row r="741" spans="1:6">
      <c r="A741" s="94">
        <v>2014</v>
      </c>
      <c r="B741" s="94">
        <v>1</v>
      </c>
      <c r="C741" s="95">
        <v>2.3816045454545454</v>
      </c>
      <c r="D741" s="95">
        <v>2.3822090909090914</v>
      </c>
      <c r="E741" s="95">
        <v>2.3819068181818182</v>
      </c>
      <c r="F741" s="96">
        <v>1.5663235069756754E-2</v>
      </c>
    </row>
    <row r="742" spans="1:6">
      <c r="A742" s="94">
        <v>2014</v>
      </c>
      <c r="B742" s="94">
        <v>2</v>
      </c>
      <c r="C742" s="95">
        <v>2.3830900000000002</v>
      </c>
      <c r="D742" s="95">
        <v>2.3836799999999996</v>
      </c>
      <c r="E742" s="95">
        <v>2.3833849999999996</v>
      </c>
      <c r="F742" s="96">
        <v>6.2058759263705632E-4</v>
      </c>
    </row>
    <row r="743" spans="1:6">
      <c r="A743" s="94">
        <v>2014</v>
      </c>
      <c r="B743" s="94">
        <v>3</v>
      </c>
      <c r="C743" s="95">
        <v>2.3254947368421055</v>
      </c>
      <c r="D743" s="95">
        <v>2.3260894736842106</v>
      </c>
      <c r="E743" s="95">
        <v>2.325792105263158</v>
      </c>
      <c r="F743" s="96">
        <v>-2.4164327096478977E-2</v>
      </c>
    </row>
    <row r="744" spans="1:6">
      <c r="A744" s="94">
        <v>2014</v>
      </c>
      <c r="B744" s="94">
        <v>4</v>
      </c>
      <c r="C744" s="95">
        <v>2.2321749999999998</v>
      </c>
      <c r="D744" s="95">
        <v>2.2327700000000008</v>
      </c>
      <c r="E744" s="95">
        <v>2.2324725000000001</v>
      </c>
      <c r="F744" s="96">
        <v>-4.0123794836167903E-2</v>
      </c>
    </row>
    <row r="745" spans="1:6">
      <c r="A745" s="94">
        <v>2014</v>
      </c>
      <c r="B745" s="94">
        <v>5</v>
      </c>
      <c r="C745" s="95">
        <v>2.2202809523809521</v>
      </c>
      <c r="D745" s="95">
        <v>2.2208809523809516</v>
      </c>
      <c r="E745" s="95">
        <v>2.2205809523809519</v>
      </c>
      <c r="F745" s="96">
        <v>-5.3266266971029319E-3</v>
      </c>
    </row>
    <row r="746" spans="1:6">
      <c r="A746" s="94">
        <v>2014</v>
      </c>
      <c r="B746" s="94">
        <v>6</v>
      </c>
      <c r="C746" s="95">
        <v>2.2348600000000003</v>
      </c>
      <c r="D746" s="95">
        <v>2.2354699999999998</v>
      </c>
      <c r="E746" s="95">
        <v>2.2351650000000003</v>
      </c>
      <c r="F746" s="96">
        <v>6.5676721235545799E-3</v>
      </c>
    </row>
    <row r="747" spans="1:6">
      <c r="A747" s="94">
        <v>2014</v>
      </c>
      <c r="B747" s="94">
        <v>7</v>
      </c>
      <c r="C747" s="95">
        <v>2.2240217391304351</v>
      </c>
      <c r="D747" s="95">
        <v>2.2246478260869567</v>
      </c>
      <c r="E747" s="95">
        <v>2.2243347826086959</v>
      </c>
      <c r="F747" s="96">
        <v>-4.845377138289253E-3</v>
      </c>
    </row>
    <row r="748" spans="1:6">
      <c r="A748" s="94">
        <v>2014</v>
      </c>
      <c r="B748" s="94">
        <v>8</v>
      </c>
      <c r="C748" s="95">
        <v>2.2674238095238088</v>
      </c>
      <c r="D748" s="95">
        <v>2.2680285714285713</v>
      </c>
      <c r="E748" s="95">
        <v>2.2677261904761901</v>
      </c>
      <c r="F748" s="96">
        <v>1.9507588608853599E-2</v>
      </c>
    </row>
    <row r="749" spans="1:6">
      <c r="A749" s="94">
        <v>2014</v>
      </c>
      <c r="B749" s="94">
        <v>9</v>
      </c>
      <c r="C749" s="95">
        <v>2.3322545454545458</v>
      </c>
      <c r="D749" s="95">
        <v>2.3328681818181818</v>
      </c>
      <c r="E749" s="95">
        <v>2.3325613636363638</v>
      </c>
      <c r="F749" s="96">
        <v>2.8590388659999189E-2</v>
      </c>
    </row>
    <row r="750" spans="1:6">
      <c r="A750" s="94">
        <v>2014</v>
      </c>
      <c r="B750" s="94">
        <v>10</v>
      </c>
      <c r="C750" s="95">
        <v>2.4476434782608694</v>
      </c>
      <c r="D750" s="95">
        <v>2.4482608695652175</v>
      </c>
      <c r="E750" s="95">
        <v>2.4479521739130434</v>
      </c>
      <c r="F750" s="96">
        <v>4.9469571122789269E-2</v>
      </c>
    </row>
    <row r="751" spans="1:6">
      <c r="A751" s="94">
        <v>2014</v>
      </c>
      <c r="B751" s="94">
        <v>11</v>
      </c>
      <c r="C751" s="95">
        <v>2.5471105263157896</v>
      </c>
      <c r="D751" s="95">
        <v>2.5477473684210525</v>
      </c>
      <c r="E751" s="95">
        <v>2.5474289473684211</v>
      </c>
      <c r="F751" s="96">
        <v>4.0636730780718056E-2</v>
      </c>
    </row>
    <row r="752" spans="1:6">
      <c r="A752" s="94">
        <v>2014</v>
      </c>
      <c r="B752" s="94">
        <v>12</v>
      </c>
      <c r="C752" s="95">
        <v>2.6387363636363639</v>
      </c>
      <c r="D752" s="95">
        <v>2.6393636363636364</v>
      </c>
      <c r="E752" s="95">
        <v>2.6390500000000001</v>
      </c>
      <c r="F752" s="96">
        <v>3.5966087582629758E-2</v>
      </c>
    </row>
    <row r="753" spans="1:6">
      <c r="A753" s="94">
        <v>2015</v>
      </c>
      <c r="B753" s="94">
        <v>1</v>
      </c>
      <c r="C753" s="95">
        <v>2.6336190476190473</v>
      </c>
      <c r="D753" s="95">
        <v>2.6342285714285718</v>
      </c>
      <c r="E753" s="95">
        <v>2.6339238095238096</v>
      </c>
      <c r="F753" s="96">
        <v>-1.9424378000381104E-3</v>
      </c>
    </row>
    <row r="754" spans="1:6">
      <c r="A754" s="94">
        <v>2015</v>
      </c>
      <c r="B754" s="94">
        <v>2</v>
      </c>
      <c r="C754" s="95">
        <v>2.8158388888888886</v>
      </c>
      <c r="D754" s="95">
        <v>2.8164500000000006</v>
      </c>
      <c r="E754" s="95">
        <v>2.8161444444444443</v>
      </c>
      <c r="F754" s="96">
        <v>6.9182196638246207E-2</v>
      </c>
    </row>
    <row r="755" spans="1:6">
      <c r="A755" s="94">
        <v>2015</v>
      </c>
      <c r="B755" s="94">
        <v>3</v>
      </c>
      <c r="C755" s="95">
        <v>3.1388636363636353</v>
      </c>
      <c r="D755" s="95">
        <v>3.1394772727272726</v>
      </c>
      <c r="E755" s="95">
        <v>3.1391704545454537</v>
      </c>
      <c r="F755" s="96">
        <v>0.11470505738377867</v>
      </c>
    </row>
    <row r="756" spans="1:6">
      <c r="A756" s="94">
        <v>2015</v>
      </c>
      <c r="B756" s="94">
        <v>4</v>
      </c>
      <c r="C756" s="95">
        <v>3.0425950000000008</v>
      </c>
      <c r="D756" s="95">
        <v>3.0432200000000007</v>
      </c>
      <c r="E756" s="95">
        <v>3.042907500000001</v>
      </c>
      <c r="F756" s="96">
        <v>-3.0665093195581639E-2</v>
      </c>
    </row>
    <row r="757" spans="1:6">
      <c r="A757" s="94">
        <v>2015</v>
      </c>
      <c r="B757" s="94">
        <v>5</v>
      </c>
      <c r="C757" s="95">
        <v>3.0610750000000007</v>
      </c>
      <c r="D757" s="95">
        <v>3.061715</v>
      </c>
      <c r="E757" s="95">
        <v>3.0613950000000001</v>
      </c>
      <c r="F757" s="96">
        <v>6.0756036783895517E-3</v>
      </c>
    </row>
    <row r="758" spans="1:6">
      <c r="A758" s="94">
        <v>2015</v>
      </c>
      <c r="B758" s="94">
        <v>6</v>
      </c>
      <c r="C758" s="95">
        <v>3.1111238095238098</v>
      </c>
      <c r="D758" s="95">
        <v>3.1117380952380946</v>
      </c>
      <c r="E758" s="95">
        <v>3.1114309523809522</v>
      </c>
      <c r="F758" s="96">
        <v>1.6344167407652987E-2</v>
      </c>
    </row>
    <row r="759" spans="1:6">
      <c r="A759" s="94">
        <v>2015</v>
      </c>
      <c r="B759" s="94">
        <v>7</v>
      </c>
      <c r="C759" s="95">
        <v>3.222508695652174</v>
      </c>
      <c r="D759" s="95">
        <v>3.2231434782608703</v>
      </c>
      <c r="E759" s="95">
        <v>3.2228260869565224</v>
      </c>
      <c r="F759" s="96">
        <v>3.5801898316376812E-2</v>
      </c>
    </row>
    <row r="760" spans="1:6">
      <c r="A760" s="94">
        <v>2015</v>
      </c>
      <c r="B760" s="94">
        <v>8</v>
      </c>
      <c r="C760" s="95">
        <v>3.5137</v>
      </c>
      <c r="D760" s="95">
        <v>3.5143</v>
      </c>
      <c r="E760" s="95">
        <v>3.5140000000000002</v>
      </c>
      <c r="F760" s="96">
        <v>9.034738617200655E-2</v>
      </c>
    </row>
    <row r="761" spans="1:6">
      <c r="A761" s="94">
        <v>2015</v>
      </c>
      <c r="B761" s="94">
        <v>9</v>
      </c>
      <c r="C761" s="95">
        <v>3.9058000000000002</v>
      </c>
      <c r="D761" s="95">
        <v>3.9064999999999999</v>
      </c>
      <c r="E761" s="95">
        <v>3.9061500000000002</v>
      </c>
      <c r="F761" s="96">
        <v>0.21202630691399649</v>
      </c>
    </row>
    <row r="762" spans="1:6">
      <c r="A762" s="94">
        <v>2015</v>
      </c>
      <c r="B762" s="94">
        <v>10</v>
      </c>
      <c r="C762" s="95">
        <v>3.8795047619047618</v>
      </c>
      <c r="D762" s="95">
        <v>3.8801380952380962</v>
      </c>
      <c r="E762" s="95">
        <v>3.8798214285714288</v>
      </c>
      <c r="F762" s="96">
        <v>-6.7402868370572966E-3</v>
      </c>
    </row>
    <row r="763" spans="1:6">
      <c r="A763" s="94">
        <v>2015</v>
      </c>
      <c r="B763" s="94">
        <v>11</v>
      </c>
      <c r="C763" s="95">
        <v>3.7758000000000003</v>
      </c>
      <c r="D763" s="95">
        <v>3.7764600000000002</v>
      </c>
      <c r="E763" s="95">
        <v>3.7761300000000002</v>
      </c>
      <c r="F763" s="96">
        <v>-2.6725825010355808E-2</v>
      </c>
    </row>
    <row r="764" spans="1:6">
      <c r="A764" s="94">
        <v>2015</v>
      </c>
      <c r="B764" s="94">
        <v>12</v>
      </c>
      <c r="C764" s="95">
        <v>3.8704954545454551</v>
      </c>
      <c r="D764" s="95">
        <v>3.8711363636363618</v>
      </c>
      <c r="E764" s="95">
        <v>3.8708159090909087</v>
      </c>
      <c r="F764" s="96">
        <v>2.5074854173693373E-2</v>
      </c>
    </row>
    <row r="765" spans="1:6">
      <c r="A765" s="94">
        <v>2016</v>
      </c>
      <c r="B765" s="94">
        <v>1</v>
      </c>
      <c r="C765" s="95">
        <v>4.0517149999999997</v>
      </c>
      <c r="D765" s="95">
        <v>4.0523499999999997</v>
      </c>
      <c r="E765" s="95">
        <v>4.0520324999999993</v>
      </c>
      <c r="F765" s="96">
        <v>4.6816122276311267E-2</v>
      </c>
    </row>
    <row r="766" spans="1:6">
      <c r="A766" s="94">
        <v>2016</v>
      </c>
      <c r="B766" s="94">
        <v>2</v>
      </c>
      <c r="C766" s="95">
        <v>3.9731157894736842</v>
      </c>
      <c r="D766" s="95">
        <v>3.9737421052631583</v>
      </c>
      <c r="E766" s="95">
        <v>3.9734289473684212</v>
      </c>
      <c r="F766" s="96">
        <v>-1.9398549402448784E-2</v>
      </c>
    </row>
    <row r="767" spans="1:6">
      <c r="A767" s="94">
        <v>2016</v>
      </c>
      <c r="B767" s="94">
        <v>3</v>
      </c>
      <c r="C767" s="95">
        <v>3.7033090909090913</v>
      </c>
      <c r="D767" s="95">
        <v>3.7039181818181817</v>
      </c>
      <c r="E767" s="95">
        <v>3.7036136363636363</v>
      </c>
      <c r="F767" s="96">
        <v>-6.7904903945364858E-2</v>
      </c>
    </row>
    <row r="768" spans="1:6">
      <c r="A768" s="94">
        <v>2016</v>
      </c>
      <c r="B768" s="94">
        <v>4</v>
      </c>
      <c r="C768" s="95">
        <v>3.5652399999999993</v>
      </c>
      <c r="D768" s="95">
        <v>3.5658450000000008</v>
      </c>
      <c r="E768" s="95">
        <v>3.5655425000000003</v>
      </c>
      <c r="F768" s="96">
        <v>-3.7280113402757609E-2</v>
      </c>
    </row>
    <row r="769" spans="1:6">
      <c r="A769" s="94">
        <v>2016</v>
      </c>
      <c r="B769" s="94">
        <v>5</v>
      </c>
      <c r="C769" s="95">
        <v>3.5386857142857133</v>
      </c>
      <c r="D769" s="95">
        <v>3.5392904761904767</v>
      </c>
      <c r="E769" s="95">
        <v>3.538988095238095</v>
      </c>
      <c r="F769" s="96">
        <v>-7.4475075705605631E-3</v>
      </c>
    </row>
    <row r="770" spans="1:6">
      <c r="A770" s="94">
        <v>2016</v>
      </c>
      <c r="B770" s="94">
        <v>6</v>
      </c>
      <c r="C770" s="95">
        <v>3.4149190476190476</v>
      </c>
      <c r="D770" s="95">
        <v>3.4155190476190467</v>
      </c>
      <c r="E770" s="95">
        <v>3.4152190476190469</v>
      </c>
      <c r="F770" s="96">
        <v>-3.4973004793541485E-2</v>
      </c>
    </row>
    <row r="771" spans="1:6">
      <c r="A771" s="94">
        <v>2016</v>
      </c>
      <c r="B771" s="94">
        <v>7</v>
      </c>
      <c r="C771" s="95">
        <v>3.2749666666666659</v>
      </c>
      <c r="D771" s="95">
        <v>3.2755666666666663</v>
      </c>
      <c r="E771" s="95">
        <v>3.2752666666666661</v>
      </c>
      <c r="F771" s="96">
        <v>-4.0979035019715671E-2</v>
      </c>
    </row>
    <row r="772" spans="1:6">
      <c r="A772" s="94">
        <v>2016</v>
      </c>
      <c r="B772" s="94">
        <v>8</v>
      </c>
      <c r="C772" s="95">
        <v>3.2044904761904767</v>
      </c>
      <c r="D772" s="95">
        <v>3.2050952380952382</v>
      </c>
      <c r="E772" s="95">
        <v>3.2047928571428574</v>
      </c>
      <c r="F772" s="96">
        <v>-2.1516968447498064E-2</v>
      </c>
    </row>
    <row r="773" spans="1:6">
      <c r="A773" s="94">
        <v>2016</v>
      </c>
      <c r="B773" s="94">
        <v>9</v>
      </c>
      <c r="C773" s="95">
        <v>3.2557714285714279</v>
      </c>
      <c r="D773" s="95">
        <v>3.2563714285714291</v>
      </c>
      <c r="E773" s="95">
        <v>3.2560714285714285</v>
      </c>
      <c r="F773" s="96">
        <v>1.6000588404420979E-2</v>
      </c>
    </row>
    <row r="774" spans="1:6">
      <c r="A774" s="94">
        <v>2016</v>
      </c>
      <c r="B774" s="94">
        <v>10</v>
      </c>
      <c r="C774" s="95">
        <v>3.1852450000000001</v>
      </c>
      <c r="D774" s="95">
        <v>3.1858449999999996</v>
      </c>
      <c r="E774" s="95">
        <v>3.1855449999999998</v>
      </c>
      <c r="F774" s="96">
        <v>-2.1659975869255277E-2</v>
      </c>
    </row>
    <row r="775" spans="1:6">
      <c r="A775" s="94">
        <v>2016</v>
      </c>
      <c r="B775" s="94">
        <v>11</v>
      </c>
      <c r="C775" s="95">
        <v>3.3414300000000003</v>
      </c>
      <c r="D775" s="95">
        <v>3.3420299999999998</v>
      </c>
      <c r="E775" s="95">
        <v>3.3417300000000001</v>
      </c>
      <c r="F775" s="96">
        <v>4.9029286982290365E-2</v>
      </c>
    </row>
    <row r="776" spans="1:6">
      <c r="A776" s="94">
        <v>2016</v>
      </c>
      <c r="B776" s="94">
        <v>12</v>
      </c>
      <c r="C776" s="95">
        <v>3.3516681818181819</v>
      </c>
      <c r="D776" s="95">
        <v>3.3522681818181823</v>
      </c>
      <c r="E776" s="95">
        <v>3.3519681818181821</v>
      </c>
      <c r="F776" s="96">
        <v>3.0637369919719326E-3</v>
      </c>
    </row>
    <row r="777" spans="1:6">
      <c r="A777" s="94">
        <v>2017</v>
      </c>
      <c r="B777" s="94">
        <v>1</v>
      </c>
      <c r="C777" s="95">
        <v>3.1959863636363646</v>
      </c>
      <c r="D777" s="95">
        <v>3.196609090909091</v>
      </c>
      <c r="E777" s="95">
        <v>3.1962977272727278</v>
      </c>
      <c r="F777" s="96">
        <v>-4.6441507228453194E-2</v>
      </c>
    </row>
    <row r="778" spans="1:6">
      <c r="A778" s="94">
        <v>2017</v>
      </c>
      <c r="B778" s="94">
        <v>2</v>
      </c>
      <c r="C778" s="95">
        <v>3.103588888888889</v>
      </c>
      <c r="D778" s="95">
        <v>3.1041944444444445</v>
      </c>
      <c r="E778" s="95">
        <v>3.1038916666666667</v>
      </c>
      <c r="F778" s="96">
        <v>-2.8910342055308957E-2</v>
      </c>
    </row>
    <row r="779" spans="1:6">
      <c r="A779" s="94">
        <v>2017</v>
      </c>
      <c r="B779" s="94">
        <v>3</v>
      </c>
      <c r="C779" s="95">
        <v>3.1273304347826083</v>
      </c>
      <c r="D779" s="95">
        <v>3.1279304347826091</v>
      </c>
      <c r="E779" s="95">
        <v>3.1276304347826089</v>
      </c>
      <c r="F779" s="96">
        <v>7.6480659331243928E-3</v>
      </c>
    </row>
    <row r="780" spans="1:6">
      <c r="A780" s="94">
        <v>2017</v>
      </c>
      <c r="B780" s="94">
        <v>4</v>
      </c>
      <c r="C780" s="95">
        <v>3.1355722222222222</v>
      </c>
      <c r="D780" s="95">
        <v>3.1361722222222217</v>
      </c>
      <c r="E780" s="95">
        <v>3.135872222222222</v>
      </c>
      <c r="F780" s="96">
        <v>2.6351538685502884E-3</v>
      </c>
    </row>
    <row r="781" spans="1:6">
      <c r="A781" s="94">
        <v>2017</v>
      </c>
      <c r="B781" s="94">
        <v>5</v>
      </c>
      <c r="C781" s="95">
        <v>3.2087045454545451</v>
      </c>
      <c r="D781" s="95">
        <v>3.2095090909090911</v>
      </c>
      <c r="E781" s="95">
        <v>3.2091068181818181</v>
      </c>
      <c r="F781" s="96">
        <v>2.3353820171824191E-2</v>
      </c>
    </row>
    <row r="782" spans="1:6">
      <c r="A782" s="94">
        <v>2017</v>
      </c>
      <c r="B782" s="94">
        <v>6</v>
      </c>
      <c r="C782" s="95">
        <v>3.294766666666666</v>
      </c>
      <c r="D782" s="95">
        <v>3.2953666666666672</v>
      </c>
      <c r="E782" s="95">
        <v>3.2950666666666666</v>
      </c>
      <c r="F782" s="96">
        <v>2.6786222259049142E-2</v>
      </c>
    </row>
    <row r="783" spans="1:6">
      <c r="A783" s="94">
        <v>2017</v>
      </c>
      <c r="B783" s="94">
        <v>7</v>
      </c>
      <c r="C783" s="95">
        <v>3.2055380952380959</v>
      </c>
      <c r="D783" s="95">
        <v>3.2061380952380953</v>
      </c>
      <c r="E783" s="95">
        <v>3.2058380952380956</v>
      </c>
      <c r="F783" s="96">
        <v>-2.7079443439253947E-2</v>
      </c>
    </row>
    <row r="784" spans="1:6">
      <c r="A784" s="94">
        <v>2017</v>
      </c>
      <c r="B784" s="94">
        <v>8</v>
      </c>
      <c r="C784" s="95">
        <v>3.150313043478262</v>
      </c>
      <c r="D784" s="95">
        <v>3.1509173913043473</v>
      </c>
      <c r="E784" s="95">
        <v>3.1506152173913047</v>
      </c>
      <c r="F784" s="96">
        <v>-1.7225722636716512E-2</v>
      </c>
    </row>
    <row r="785" spans="1:6">
      <c r="A785" s="94">
        <v>2017</v>
      </c>
      <c r="B785" s="94">
        <v>9</v>
      </c>
      <c r="C785" s="95">
        <v>3.1341899999999998</v>
      </c>
      <c r="D785" s="95">
        <v>3.1347899999999997</v>
      </c>
      <c r="E785" s="95">
        <v>3.1344899999999996</v>
      </c>
      <c r="F785" s="96">
        <v>-5.1181170275235166E-3</v>
      </c>
    </row>
    <row r="786" spans="1:6">
      <c r="A786" s="94">
        <v>2017</v>
      </c>
      <c r="B786" s="94">
        <v>10</v>
      </c>
      <c r="C786" s="95">
        <v>3.1906380952380951</v>
      </c>
      <c r="D786" s="95">
        <v>3.1912285714285713</v>
      </c>
      <c r="E786" s="95">
        <v>3.1909333333333332</v>
      </c>
      <c r="F786" s="96">
        <v>1.8007182454987447E-2</v>
      </c>
    </row>
    <row r="787" spans="1:6">
      <c r="A787" s="94">
        <v>2017</v>
      </c>
      <c r="B787" s="94">
        <v>11</v>
      </c>
      <c r="C787" s="95">
        <v>3.2587350000000002</v>
      </c>
      <c r="D787" s="95">
        <v>3.2593800000000002</v>
      </c>
      <c r="E787" s="95">
        <v>3.2590574999999999</v>
      </c>
      <c r="F787" s="96">
        <v>2.1349291743272714E-2</v>
      </c>
    </row>
    <row r="788" spans="1:6">
      <c r="A788" s="94">
        <v>2017</v>
      </c>
      <c r="B788" s="94">
        <v>12</v>
      </c>
      <c r="C788" s="95">
        <v>3.2913100000000002</v>
      </c>
      <c r="D788" s="95">
        <v>3.2919150000000004</v>
      </c>
      <c r="E788" s="95">
        <v>3.2916125000000003</v>
      </c>
      <c r="F788" s="96">
        <v>9.9890842674608127E-3</v>
      </c>
    </row>
    <row r="789" spans="1:6">
      <c r="A789" s="94">
        <v>2018</v>
      </c>
      <c r="B789" s="94">
        <v>1</v>
      </c>
      <c r="C789" s="95">
        <v>3.2099863636363635</v>
      </c>
      <c r="D789" s="95">
        <v>3.2106090909090907</v>
      </c>
      <c r="E789" s="95">
        <v>3.2102977272727271</v>
      </c>
      <c r="F789" s="96">
        <v>-2.4703628609768935E-2</v>
      </c>
    </row>
    <row r="790" spans="1:6">
      <c r="A790" s="94">
        <v>2018</v>
      </c>
      <c r="B790" s="94">
        <v>2</v>
      </c>
      <c r="C790" s="95">
        <v>3.2409055555555555</v>
      </c>
      <c r="D790" s="95">
        <v>3.2415000000000003</v>
      </c>
      <c r="E790" s="95">
        <f>+(C790+D790)/2</f>
        <v>3.2412027777777777</v>
      </c>
      <c r="F790" s="96">
        <v>9.6268487008230874E-3</v>
      </c>
    </row>
    <row r="791" spans="1:6">
      <c r="A791" s="94">
        <v>2018</v>
      </c>
      <c r="B791" s="94">
        <v>3</v>
      </c>
      <c r="C791" s="95">
        <v>3.2786142857142857</v>
      </c>
      <c r="D791" s="95">
        <v>3.2792142857142856</v>
      </c>
      <c r="E791" s="95">
        <f t="shared" ref="E791:E793" si="0">+(C791+D791)/2</f>
        <v>3.2789142857142854</v>
      </c>
      <c r="F791" s="96">
        <v>1.1635035053981779E-2</v>
      </c>
    </row>
    <row r="792" spans="1:6">
      <c r="A792" s="94">
        <v>2018</v>
      </c>
      <c r="B792" s="94">
        <v>4</v>
      </c>
      <c r="C792" s="95">
        <v>3.4068999999999998</v>
      </c>
      <c r="D792" s="95">
        <v>3.4074952380952381</v>
      </c>
      <c r="E792" s="95">
        <f t="shared" si="0"/>
        <v>3.407197619047619</v>
      </c>
      <c r="F792" s="96">
        <v>3.9123722718902298E-2</v>
      </c>
    </row>
    <row r="793" spans="1:6">
      <c r="A793" s="94">
        <v>2018</v>
      </c>
      <c r="B793" s="94">
        <v>5</v>
      </c>
      <c r="C793" s="95">
        <v>3.6354619047619057</v>
      </c>
      <c r="D793" s="95">
        <v>3.6360571428571427</v>
      </c>
      <c r="E793" s="95">
        <f t="shared" si="0"/>
        <v>3.6357595238095239</v>
      </c>
      <c r="F793" s="96">
        <v>6.7082080441754011E-2</v>
      </c>
    </row>
    <row r="794" spans="1:6">
      <c r="A794" s="94">
        <v>2018</v>
      </c>
      <c r="B794" s="94">
        <v>6</v>
      </c>
      <c r="C794" s="95">
        <v>3.7725714285714287</v>
      </c>
      <c r="D794" s="95">
        <v>3.7731714285714282</v>
      </c>
      <c r="E794" s="95">
        <v>3.7728714285714284</v>
      </c>
      <c r="F794" s="96">
        <v>3.7712038946470239E-2</v>
      </c>
    </row>
    <row r="795" spans="1:6">
      <c r="A795" s="94">
        <v>2018</v>
      </c>
      <c r="B795" s="94">
        <v>7</v>
      </c>
      <c r="C795" s="95">
        <v>3.8281363636363634</v>
      </c>
      <c r="D795" s="95">
        <v>3.8287636363636377</v>
      </c>
      <c r="E795" s="95">
        <v>3.8284500000000006</v>
      </c>
      <c r="F795" s="96">
        <v>1.4731106659952253E-2</v>
      </c>
    </row>
    <row r="796" spans="1:6">
      <c r="A796" s="94">
        <v>2018</v>
      </c>
      <c r="B796" s="94">
        <v>8</v>
      </c>
      <c r="C796" s="95">
        <v>3.9291565217391295</v>
      </c>
      <c r="D796" s="95">
        <v>3.9297565217391308</v>
      </c>
      <c r="E796" s="95">
        <v>3.9294565217391302</v>
      </c>
      <c r="F796" s="96">
        <v>2.6383137232856457E-2</v>
      </c>
    </row>
    <row r="797" spans="1:6">
      <c r="A797" s="94">
        <v>2018</v>
      </c>
      <c r="B797" s="94">
        <v>9</v>
      </c>
      <c r="C797" s="95">
        <v>4.115947368421053</v>
      </c>
      <c r="D797" s="95">
        <v>4.1165473684210525</v>
      </c>
      <c r="E797" s="95">
        <v>4.1162473684210532</v>
      </c>
      <c r="F797" s="96">
        <v>4.7536051270329782E-2</v>
      </c>
    </row>
    <row r="798" spans="1:6">
      <c r="A798" s="94">
        <v>2018</v>
      </c>
      <c r="B798" s="94">
        <v>10</v>
      </c>
      <c r="C798" s="95">
        <v>3.7578045454545457</v>
      </c>
      <c r="D798" s="95">
        <v>3.7584090909090904</v>
      </c>
      <c r="E798" s="95">
        <v>3.758106818181818</v>
      </c>
      <c r="F798" s="96">
        <v>-8.7006566463136092E-2</v>
      </c>
    </row>
    <row r="799" spans="1:6">
      <c r="A799" s="94">
        <v>2018</v>
      </c>
      <c r="B799" s="94">
        <v>11</v>
      </c>
      <c r="C799" s="95">
        <v>3.7860149999999999</v>
      </c>
      <c r="D799" s="95">
        <v>3.7866650000000002</v>
      </c>
      <c r="E799" s="95">
        <v>3.78634</v>
      </c>
      <c r="F799" s="96">
        <v>7.5126075931608582E-3</v>
      </c>
    </row>
  </sheetData>
  <phoneticPr fontId="3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273"/>
  <sheetViews>
    <sheetView workbookViewId="0">
      <pane xSplit="2" ySplit="10" topLeftCell="C253" activePane="bottomRight" state="frozen"/>
      <selection activeCell="C58" sqref="C58"/>
      <selection pane="topRight" activeCell="C58" sqref="C58"/>
      <selection pane="bottomLeft" activeCell="C58" sqref="C58"/>
      <selection pane="bottomRight" activeCell="A7" sqref="A7"/>
    </sheetView>
  </sheetViews>
  <sheetFormatPr baseColWidth="10" defaultColWidth="9.42578125" defaultRowHeight="11.25"/>
  <cols>
    <col min="1" max="1" width="7.42578125" style="118" customWidth="1"/>
    <col min="2" max="2" width="4.42578125" style="118" bestFit="1" customWidth="1"/>
    <col min="3" max="3" width="15.7109375" style="119" customWidth="1"/>
    <col min="4" max="4" width="13.140625" style="110" customWidth="1"/>
    <col min="5" max="16384" width="9.42578125" style="110"/>
  </cols>
  <sheetData>
    <row r="1" spans="1:7" s="66" customFormat="1" ht="12.75">
      <c r="A1" s="76" t="s">
        <v>173</v>
      </c>
      <c r="B1" s="102"/>
      <c r="C1" s="78"/>
      <c r="D1" s="65"/>
      <c r="E1" s="65"/>
      <c r="F1" s="65"/>
    </row>
    <row r="2" spans="1:7" s="66" customFormat="1">
      <c r="A2" s="80" t="s">
        <v>174</v>
      </c>
      <c r="B2" s="103"/>
      <c r="C2" s="82"/>
      <c r="D2" s="68"/>
      <c r="E2" s="65"/>
      <c r="F2" s="65"/>
    </row>
    <row r="3" spans="1:7" s="66" customFormat="1">
      <c r="A3" s="69" t="s">
        <v>151</v>
      </c>
      <c r="B3" s="104"/>
      <c r="C3" s="78"/>
      <c r="D3" s="65"/>
      <c r="E3" s="65"/>
      <c r="F3" s="65"/>
      <c r="G3" s="65"/>
    </row>
    <row r="4" spans="1:7" s="66" customFormat="1">
      <c r="A4" s="69" t="s">
        <v>175</v>
      </c>
      <c r="B4" s="104"/>
      <c r="C4" s="78"/>
      <c r="D4" s="65"/>
      <c r="E4" s="65"/>
      <c r="F4" s="65"/>
      <c r="G4" s="65"/>
    </row>
    <row r="5" spans="1:7" s="86" customFormat="1">
      <c r="A5" s="84" t="s">
        <v>176</v>
      </c>
      <c r="B5" s="105"/>
      <c r="C5" s="106"/>
    </row>
    <row r="6" spans="1:7" s="86" customFormat="1">
      <c r="A6" s="290" t="s">
        <v>601</v>
      </c>
      <c r="B6" s="105"/>
      <c r="C6" s="106"/>
    </row>
    <row r="7" spans="1:7" s="86" customFormat="1">
      <c r="A7" s="84"/>
      <c r="B7" s="105"/>
      <c r="C7" s="106"/>
    </row>
    <row r="8" spans="1:7" ht="12" customHeight="1">
      <c r="A8" s="107" t="s">
        <v>177</v>
      </c>
      <c r="B8" s="108"/>
      <c r="C8" s="109"/>
    </row>
    <row r="10" spans="1:7" s="114" customFormat="1" ht="33.75">
      <c r="A10" s="111" t="s">
        <v>3</v>
      </c>
      <c r="B10" s="111" t="s">
        <v>154</v>
      </c>
      <c r="C10" s="112" t="s">
        <v>155</v>
      </c>
      <c r="D10" s="113" t="s">
        <v>156</v>
      </c>
    </row>
    <row r="11" spans="1:7">
      <c r="A11" s="115">
        <v>1997</v>
      </c>
      <c r="B11" s="115">
        <v>1</v>
      </c>
      <c r="C11" s="116">
        <v>2128.2199999999998</v>
      </c>
      <c r="D11" s="117" t="s">
        <v>60</v>
      </c>
    </row>
    <row r="12" spans="1:7">
      <c r="A12" s="115">
        <v>1997</v>
      </c>
      <c r="B12" s="115">
        <v>2</v>
      </c>
      <c r="C12" s="116">
        <v>2129.4</v>
      </c>
      <c r="D12" s="117">
        <v>1E-3</v>
      </c>
    </row>
    <row r="13" spans="1:7">
      <c r="A13" s="115">
        <v>1997</v>
      </c>
      <c r="B13" s="115">
        <v>3</v>
      </c>
      <c r="C13" s="116">
        <v>2140.46</v>
      </c>
      <c r="D13" s="117">
        <v>5.0000000000000001E-3</v>
      </c>
    </row>
    <row r="14" spans="1:7">
      <c r="A14" s="115">
        <v>1997</v>
      </c>
      <c r="B14" s="115">
        <v>4</v>
      </c>
      <c r="C14" s="116">
        <v>2147.8200000000002</v>
      </c>
      <c r="D14" s="117">
        <v>3.0000000000000001E-3</v>
      </c>
    </row>
    <row r="15" spans="1:7">
      <c r="A15" s="115">
        <v>1997</v>
      </c>
      <c r="B15" s="115">
        <v>5</v>
      </c>
      <c r="C15" s="116">
        <v>2161.59</v>
      </c>
      <c r="D15" s="117">
        <v>6.0000000000000001E-3</v>
      </c>
    </row>
    <row r="16" spans="1:7">
      <c r="A16" s="115">
        <v>1997</v>
      </c>
      <c r="B16" s="115">
        <v>6</v>
      </c>
      <c r="C16" s="116">
        <v>2161.9</v>
      </c>
      <c r="D16" s="117">
        <v>0</v>
      </c>
    </row>
    <row r="17" spans="1:4">
      <c r="A17" s="115">
        <v>1997</v>
      </c>
      <c r="B17" s="115">
        <v>7</v>
      </c>
      <c r="C17" s="116">
        <v>2173.81</v>
      </c>
      <c r="D17" s="117">
        <v>6.0000000000000001E-3</v>
      </c>
    </row>
    <row r="18" spans="1:4">
      <c r="A18" s="115">
        <v>1997</v>
      </c>
      <c r="B18" s="115">
        <v>8</v>
      </c>
      <c r="C18" s="116">
        <v>2184.86</v>
      </c>
      <c r="D18" s="117">
        <v>5.0000000000000001E-3</v>
      </c>
    </row>
    <row r="19" spans="1:4">
      <c r="A19" s="115">
        <v>1997</v>
      </c>
      <c r="B19" s="115">
        <v>9</v>
      </c>
      <c r="C19" s="116">
        <v>2192.09</v>
      </c>
      <c r="D19" s="117">
        <v>3.0000000000000001E-3</v>
      </c>
    </row>
    <row r="20" spans="1:4">
      <c r="A20" s="115">
        <v>1997</v>
      </c>
      <c r="B20" s="115">
        <v>10</v>
      </c>
      <c r="C20" s="116">
        <v>2215.96</v>
      </c>
      <c r="D20" s="117">
        <v>1.0999999999999999E-2</v>
      </c>
    </row>
    <row r="21" spans="1:4" s="114" customFormat="1">
      <c r="A21" s="115">
        <v>1997</v>
      </c>
      <c r="B21" s="115">
        <v>11</v>
      </c>
      <c r="C21" s="116">
        <v>2236.0700000000002</v>
      </c>
      <c r="D21" s="117">
        <v>8.9999999999999993E-3</v>
      </c>
    </row>
    <row r="22" spans="1:4">
      <c r="A22" s="115">
        <v>1997</v>
      </c>
      <c r="B22" s="115">
        <v>12</v>
      </c>
      <c r="C22" s="116">
        <v>2360</v>
      </c>
      <c r="D22" s="117">
        <v>5.5E-2</v>
      </c>
    </row>
    <row r="23" spans="1:4">
      <c r="A23" s="115">
        <v>1998</v>
      </c>
      <c r="B23" s="115">
        <v>1</v>
      </c>
      <c r="C23" s="116">
        <v>2521.96</v>
      </c>
      <c r="D23" s="117">
        <v>6.9000000000000006E-2</v>
      </c>
    </row>
    <row r="24" spans="1:4">
      <c r="A24" s="115">
        <v>1998</v>
      </c>
      <c r="B24" s="115">
        <v>2</v>
      </c>
      <c r="C24" s="116">
        <v>2525.7199999999998</v>
      </c>
      <c r="D24" s="117">
        <v>1E-3</v>
      </c>
    </row>
    <row r="25" spans="1:4">
      <c r="A25" s="115">
        <v>1998</v>
      </c>
      <c r="B25" s="115">
        <v>3</v>
      </c>
      <c r="C25" s="116">
        <v>2581.71</v>
      </c>
      <c r="D25" s="117">
        <v>2.1999999999999999E-2</v>
      </c>
    </row>
    <row r="26" spans="1:4">
      <c r="A26" s="115">
        <v>1998</v>
      </c>
      <c r="B26" s="115">
        <v>4</v>
      </c>
      <c r="C26" s="116">
        <v>2746.81</v>
      </c>
      <c r="D26" s="117">
        <v>6.4000000000000001E-2</v>
      </c>
    </row>
    <row r="27" spans="1:4">
      <c r="A27" s="115">
        <v>1998</v>
      </c>
      <c r="B27" s="115">
        <v>5</v>
      </c>
      <c r="C27" s="116">
        <v>2702.7</v>
      </c>
      <c r="D27" s="117">
        <v>-1.6E-2</v>
      </c>
    </row>
    <row r="28" spans="1:4">
      <c r="A28" s="115">
        <v>1998</v>
      </c>
      <c r="B28" s="115">
        <v>6</v>
      </c>
      <c r="C28" s="116">
        <v>2770.12</v>
      </c>
      <c r="D28" s="117">
        <v>2.5000000000000001E-2</v>
      </c>
    </row>
    <row r="29" spans="1:4">
      <c r="A29" s="115">
        <v>1998</v>
      </c>
      <c r="B29" s="115">
        <v>7</v>
      </c>
      <c r="C29" s="116">
        <v>2812.93</v>
      </c>
      <c r="D29" s="117">
        <v>1.4999999999999999E-2</v>
      </c>
    </row>
    <row r="30" spans="1:4">
      <c r="A30" s="115">
        <v>1998</v>
      </c>
      <c r="B30" s="115">
        <v>8</v>
      </c>
      <c r="C30" s="116">
        <v>2819.75</v>
      </c>
      <c r="D30" s="117">
        <v>2E-3</v>
      </c>
    </row>
    <row r="31" spans="1:4">
      <c r="A31" s="115">
        <v>1998</v>
      </c>
      <c r="B31" s="115">
        <v>9</v>
      </c>
      <c r="C31" s="116">
        <v>2818.23</v>
      </c>
      <c r="D31" s="117">
        <v>-1E-3</v>
      </c>
    </row>
    <row r="32" spans="1:4">
      <c r="A32" s="115">
        <v>1998</v>
      </c>
      <c r="B32" s="115">
        <v>10</v>
      </c>
      <c r="C32" s="116">
        <v>2829.08</v>
      </c>
      <c r="D32" s="117">
        <v>4.0000000000000001E-3</v>
      </c>
    </row>
    <row r="33" spans="1:4" s="114" customFormat="1">
      <c r="A33" s="115">
        <v>1998</v>
      </c>
      <c r="B33" s="115">
        <v>11</v>
      </c>
      <c r="C33" s="116">
        <v>2838.82</v>
      </c>
      <c r="D33" s="117">
        <v>3.0000000000000001E-3</v>
      </c>
    </row>
    <row r="34" spans="1:4">
      <c r="A34" s="115">
        <v>1998</v>
      </c>
      <c r="B34" s="115">
        <v>12</v>
      </c>
      <c r="C34" s="116">
        <v>2840.19</v>
      </c>
      <c r="D34" s="117">
        <v>0</v>
      </c>
    </row>
    <row r="35" spans="1:4">
      <c r="A35" s="115">
        <v>1999</v>
      </c>
      <c r="B35" s="115">
        <v>1</v>
      </c>
      <c r="C35" s="116">
        <v>2849.94</v>
      </c>
      <c r="D35" s="117">
        <v>3.0000000000000001E-3</v>
      </c>
    </row>
    <row r="36" spans="1:4">
      <c r="A36" s="115">
        <v>1999</v>
      </c>
      <c r="B36" s="115">
        <v>2</v>
      </c>
      <c r="C36" s="116">
        <v>2898.55</v>
      </c>
      <c r="D36" s="117">
        <v>1.7000000000000001E-2</v>
      </c>
    </row>
    <row r="37" spans="1:4">
      <c r="A37" s="115">
        <v>1999</v>
      </c>
      <c r="B37" s="115">
        <v>3</v>
      </c>
      <c r="C37" s="116">
        <v>2904.78</v>
      </c>
      <c r="D37" s="117">
        <v>2E-3</v>
      </c>
    </row>
    <row r="38" spans="1:4">
      <c r="A38" s="115">
        <v>1999</v>
      </c>
      <c r="B38" s="115">
        <v>4</v>
      </c>
      <c r="C38" s="116">
        <v>2911.97</v>
      </c>
      <c r="D38" s="117">
        <v>2E-3</v>
      </c>
    </row>
    <row r="39" spans="1:4">
      <c r="A39" s="115">
        <v>1999</v>
      </c>
      <c r="B39" s="115">
        <v>5</v>
      </c>
      <c r="C39" s="116">
        <v>2949.46</v>
      </c>
      <c r="D39" s="117">
        <v>1.2999999999999999E-2</v>
      </c>
    </row>
    <row r="40" spans="1:4">
      <c r="A40" s="115">
        <v>1999</v>
      </c>
      <c r="B40" s="115">
        <v>6</v>
      </c>
      <c r="C40" s="116">
        <v>3236.17</v>
      </c>
      <c r="D40" s="117">
        <v>9.7000000000000003E-2</v>
      </c>
    </row>
    <row r="41" spans="1:4">
      <c r="A41" s="115">
        <v>1999</v>
      </c>
      <c r="B41" s="115">
        <v>7</v>
      </c>
      <c r="C41" s="116">
        <v>3294.43</v>
      </c>
      <c r="D41" s="117">
        <v>1.7999999999999999E-2</v>
      </c>
    </row>
    <row r="42" spans="1:4">
      <c r="A42" s="115">
        <v>1999</v>
      </c>
      <c r="B42" s="115">
        <v>8</v>
      </c>
      <c r="C42" s="116">
        <v>3308.92</v>
      </c>
      <c r="D42" s="117">
        <v>4.0000000000000001E-3</v>
      </c>
    </row>
    <row r="43" spans="1:4">
      <c r="A43" s="115">
        <v>1999</v>
      </c>
      <c r="B43" s="115">
        <v>9</v>
      </c>
      <c r="C43" s="116">
        <v>3310.9</v>
      </c>
      <c r="D43" s="117">
        <v>1E-3</v>
      </c>
    </row>
    <row r="44" spans="1:4">
      <c r="A44" s="115">
        <v>1999</v>
      </c>
      <c r="B44" s="115">
        <v>10</v>
      </c>
      <c r="C44" s="116">
        <v>3312.17</v>
      </c>
      <c r="D44" s="117">
        <v>0</v>
      </c>
    </row>
    <row r="45" spans="1:4" s="114" customFormat="1">
      <c r="A45" s="115">
        <v>1999</v>
      </c>
      <c r="B45" s="115">
        <v>11</v>
      </c>
      <c r="C45" s="116">
        <v>3316.45</v>
      </c>
      <c r="D45" s="117">
        <v>1E-3</v>
      </c>
    </row>
    <row r="46" spans="1:4">
      <c r="A46" s="115">
        <v>1999</v>
      </c>
      <c r="B46" s="115">
        <v>12</v>
      </c>
      <c r="C46" s="116">
        <v>3328.86</v>
      </c>
      <c r="D46" s="117">
        <v>4.0000000000000001E-3</v>
      </c>
    </row>
    <row r="47" spans="1:4">
      <c r="A47" s="115">
        <v>2000</v>
      </c>
      <c r="B47" s="115">
        <v>1</v>
      </c>
      <c r="C47" s="116">
        <v>3364.99</v>
      </c>
      <c r="D47" s="117">
        <v>1.0999999999999999E-2</v>
      </c>
    </row>
    <row r="48" spans="1:4">
      <c r="A48" s="115">
        <v>2000</v>
      </c>
      <c r="B48" s="115">
        <v>2</v>
      </c>
      <c r="C48" s="116">
        <v>3489.4</v>
      </c>
      <c r="D48" s="117">
        <v>3.6999999999999998E-2</v>
      </c>
    </row>
    <row r="49" spans="1:4">
      <c r="A49" s="115">
        <v>2000</v>
      </c>
      <c r="B49" s="115">
        <v>3</v>
      </c>
      <c r="C49" s="116">
        <v>3495.3</v>
      </c>
      <c r="D49" s="117">
        <v>2E-3</v>
      </c>
    </row>
    <row r="50" spans="1:4">
      <c r="A50" s="115">
        <v>2000</v>
      </c>
      <c r="B50" s="115">
        <v>4</v>
      </c>
      <c r="C50" s="116">
        <v>3492.5</v>
      </c>
      <c r="D50" s="117">
        <v>-1E-3</v>
      </c>
    </row>
    <row r="51" spans="1:4">
      <c r="A51" s="115">
        <v>2000</v>
      </c>
      <c r="B51" s="115">
        <v>5</v>
      </c>
      <c r="C51" s="116">
        <v>3497.5</v>
      </c>
      <c r="D51" s="117">
        <v>1E-3</v>
      </c>
    </row>
    <row r="52" spans="1:4">
      <c r="A52" s="115">
        <v>2000</v>
      </c>
      <c r="B52" s="115">
        <v>6</v>
      </c>
      <c r="C52" s="116">
        <v>3499.5</v>
      </c>
      <c r="D52" s="117">
        <v>1E-3</v>
      </c>
    </row>
    <row r="53" spans="1:4">
      <c r="A53" s="115">
        <v>2000</v>
      </c>
      <c r="B53" s="115">
        <v>7</v>
      </c>
      <c r="C53" s="116">
        <v>3501.9</v>
      </c>
      <c r="D53" s="117">
        <v>1E-3</v>
      </c>
    </row>
    <row r="54" spans="1:4">
      <c r="A54" s="115">
        <v>2000</v>
      </c>
      <c r="B54" s="115">
        <v>8</v>
      </c>
      <c r="C54" s="116">
        <v>3494.4</v>
      </c>
      <c r="D54" s="117">
        <v>-2E-3</v>
      </c>
    </row>
    <row r="55" spans="1:4">
      <c r="A55" s="115">
        <v>2000</v>
      </c>
      <c r="B55" s="115">
        <v>9</v>
      </c>
      <c r="C55" s="116">
        <v>3482.5</v>
      </c>
      <c r="D55" s="117">
        <v>-3.0000000000000001E-3</v>
      </c>
    </row>
    <row r="56" spans="1:4">
      <c r="A56" s="115">
        <v>2000</v>
      </c>
      <c r="B56" s="115">
        <v>10</v>
      </c>
      <c r="C56" s="116">
        <v>3502.51</v>
      </c>
      <c r="D56" s="117">
        <v>6.0000000000000001E-3</v>
      </c>
    </row>
    <row r="57" spans="1:4" s="114" customFormat="1">
      <c r="A57" s="115">
        <v>2000</v>
      </c>
      <c r="B57" s="115">
        <v>11</v>
      </c>
      <c r="C57" s="116">
        <v>3543.88</v>
      </c>
      <c r="D57" s="117">
        <v>1.2E-2</v>
      </c>
    </row>
    <row r="58" spans="1:4">
      <c r="A58" s="115">
        <v>2000</v>
      </c>
      <c r="B58" s="115">
        <v>12</v>
      </c>
      <c r="C58" s="116">
        <v>3526.9</v>
      </c>
      <c r="D58" s="117">
        <v>-5.0000000000000001E-3</v>
      </c>
    </row>
    <row r="59" spans="1:4">
      <c r="A59" s="115">
        <v>2001</v>
      </c>
      <c r="B59" s="115">
        <v>1</v>
      </c>
      <c r="C59" s="116">
        <v>3593.65</v>
      </c>
      <c r="D59" s="117">
        <v>1.9E-2</v>
      </c>
    </row>
    <row r="60" spans="1:4">
      <c r="A60" s="115">
        <v>2001</v>
      </c>
      <c r="B60" s="115">
        <v>2</v>
      </c>
      <c r="C60" s="116">
        <v>3742.6</v>
      </c>
      <c r="D60" s="117">
        <v>4.1000000000000002E-2</v>
      </c>
    </row>
    <row r="61" spans="1:4">
      <c r="A61" s="115">
        <v>2001</v>
      </c>
      <c r="B61" s="115">
        <v>3</v>
      </c>
      <c r="C61" s="116">
        <v>3784</v>
      </c>
      <c r="D61" s="117">
        <v>1.0999999999999999E-2</v>
      </c>
    </row>
    <row r="62" spans="1:4">
      <c r="A62" s="115">
        <v>2001</v>
      </c>
      <c r="B62" s="115">
        <v>4</v>
      </c>
      <c r="C62" s="116">
        <v>3789.1</v>
      </c>
      <c r="D62" s="117">
        <v>1E-3</v>
      </c>
    </row>
    <row r="63" spans="1:4">
      <c r="A63" s="115">
        <v>2001</v>
      </c>
      <c r="B63" s="115">
        <v>5</v>
      </c>
      <c r="C63" s="116">
        <v>3856.2</v>
      </c>
      <c r="D63" s="117">
        <v>1.7999999999999999E-2</v>
      </c>
    </row>
    <row r="64" spans="1:4">
      <c r="A64" s="115">
        <v>2001</v>
      </c>
      <c r="B64" s="115">
        <v>6</v>
      </c>
      <c r="C64" s="116">
        <v>4004.1</v>
      </c>
      <c r="D64" s="117">
        <v>3.7999999999999999E-2</v>
      </c>
    </row>
    <row r="65" spans="1:4">
      <c r="A65" s="115">
        <v>2001</v>
      </c>
      <c r="B65" s="115">
        <v>7</v>
      </c>
      <c r="C65" s="116">
        <v>4270.8</v>
      </c>
      <c r="D65" s="117">
        <v>6.7000000000000004E-2</v>
      </c>
    </row>
    <row r="66" spans="1:4">
      <c r="A66" s="115">
        <v>2001</v>
      </c>
      <c r="B66" s="115">
        <v>8</v>
      </c>
      <c r="C66" s="116">
        <v>4330.1000000000004</v>
      </c>
      <c r="D66" s="117">
        <v>1.4E-2</v>
      </c>
    </row>
    <row r="67" spans="1:4">
      <c r="A67" s="115">
        <v>2001</v>
      </c>
      <c r="B67" s="115">
        <v>9</v>
      </c>
      <c r="C67" s="116">
        <v>4452.5</v>
      </c>
      <c r="D67" s="117">
        <v>2.8000000000000001E-2</v>
      </c>
    </row>
    <row r="68" spans="1:4">
      <c r="A68" s="115">
        <v>2001</v>
      </c>
      <c r="B68" s="115">
        <v>10</v>
      </c>
      <c r="C68" s="116">
        <v>4577.6000000000004</v>
      </c>
      <c r="D68" s="117">
        <v>2.8000000000000001E-2</v>
      </c>
    </row>
    <row r="69" spans="1:4" s="114" customFormat="1">
      <c r="A69" s="115">
        <v>2001</v>
      </c>
      <c r="B69" s="115">
        <v>11</v>
      </c>
      <c r="C69" s="116">
        <v>4704.2</v>
      </c>
      <c r="D69" s="117">
        <v>2.8000000000000001E-2</v>
      </c>
    </row>
    <row r="70" spans="1:4">
      <c r="A70" s="115">
        <v>2001</v>
      </c>
      <c r="B70" s="115">
        <v>12</v>
      </c>
      <c r="C70" s="116">
        <v>4682</v>
      </c>
      <c r="D70" s="117">
        <v>-5.0000000000000001E-3</v>
      </c>
    </row>
    <row r="71" spans="1:4">
      <c r="A71" s="115">
        <v>2002</v>
      </c>
      <c r="B71" s="115">
        <v>1</v>
      </c>
      <c r="C71" s="116">
        <v>4825.2</v>
      </c>
      <c r="D71" s="117">
        <v>3.1E-2</v>
      </c>
    </row>
    <row r="72" spans="1:4">
      <c r="A72" s="115">
        <v>2002</v>
      </c>
      <c r="B72" s="115">
        <v>2</v>
      </c>
      <c r="C72" s="116">
        <v>4898</v>
      </c>
      <c r="D72" s="117">
        <v>1.4999999999999999E-2</v>
      </c>
    </row>
    <row r="73" spans="1:4">
      <c r="A73" s="115">
        <v>2002</v>
      </c>
      <c r="B73" s="115">
        <v>3</v>
      </c>
      <c r="C73" s="116">
        <v>4831.3</v>
      </c>
      <c r="D73" s="117">
        <v>-1.4E-2</v>
      </c>
    </row>
    <row r="74" spans="1:4">
      <c r="A74" s="115">
        <v>2002</v>
      </c>
      <c r="B74" s="115">
        <v>4</v>
      </c>
      <c r="C74" s="116">
        <v>4818.8999999999996</v>
      </c>
      <c r="D74" s="117">
        <v>-3.0000000000000001E-3</v>
      </c>
    </row>
    <row r="75" spans="1:4">
      <c r="A75" s="115">
        <v>2002</v>
      </c>
      <c r="B75" s="115">
        <v>5</v>
      </c>
      <c r="C75" s="116">
        <v>5249.8</v>
      </c>
      <c r="D75" s="117">
        <v>8.8999999999999996E-2</v>
      </c>
    </row>
    <row r="76" spans="1:4">
      <c r="A76" s="115">
        <v>2002</v>
      </c>
      <c r="B76" s="115">
        <v>6</v>
      </c>
      <c r="C76" s="116">
        <v>5960.7</v>
      </c>
      <c r="D76" s="117">
        <v>0.13500000000000001</v>
      </c>
    </row>
    <row r="77" spans="1:4">
      <c r="A77" s="115">
        <v>2002</v>
      </c>
      <c r="B77" s="115">
        <v>7</v>
      </c>
      <c r="C77" s="116">
        <v>5984.2</v>
      </c>
      <c r="D77" s="117">
        <v>4.0000000000000001E-3</v>
      </c>
    </row>
    <row r="78" spans="1:4">
      <c r="A78" s="115">
        <v>2002</v>
      </c>
      <c r="B78" s="115">
        <v>8</v>
      </c>
      <c r="C78" s="116">
        <v>6137.3</v>
      </c>
      <c r="D78" s="117">
        <v>2.5999999999999999E-2</v>
      </c>
    </row>
    <row r="79" spans="1:4">
      <c r="A79" s="115">
        <v>2002</v>
      </c>
      <c r="B79" s="115">
        <v>9</v>
      </c>
      <c r="C79" s="116">
        <v>6014.8</v>
      </c>
      <c r="D79" s="117">
        <v>-0.02</v>
      </c>
    </row>
    <row r="80" spans="1:4">
      <c r="A80" s="115">
        <v>2002</v>
      </c>
      <c r="B80" s="115">
        <v>10</v>
      </c>
      <c r="C80" s="116">
        <v>6484.5</v>
      </c>
      <c r="D80" s="117">
        <v>7.8E-2</v>
      </c>
    </row>
    <row r="81" spans="1:4" s="114" customFormat="1">
      <c r="A81" s="115">
        <v>2002</v>
      </c>
      <c r="B81" s="115">
        <v>11</v>
      </c>
      <c r="C81" s="116">
        <v>6973.45</v>
      </c>
      <c r="D81" s="117">
        <v>7.4999999999999997E-2</v>
      </c>
    </row>
    <row r="82" spans="1:4">
      <c r="A82" s="115">
        <v>2002</v>
      </c>
      <c r="B82" s="115">
        <v>12</v>
      </c>
      <c r="C82" s="116">
        <v>7103.59</v>
      </c>
      <c r="D82" s="117">
        <v>1.9E-2</v>
      </c>
    </row>
    <row r="83" spans="1:4">
      <c r="A83" s="115">
        <v>2003</v>
      </c>
      <c r="B83" s="115">
        <v>1</v>
      </c>
      <c r="C83" s="116">
        <v>7088.75</v>
      </c>
      <c r="D83" s="117">
        <v>-2E-3</v>
      </c>
    </row>
    <row r="84" spans="1:4">
      <c r="A84" s="115">
        <v>2003</v>
      </c>
      <c r="B84" s="115">
        <v>2</v>
      </c>
      <c r="C84" s="116">
        <v>6942.77</v>
      </c>
      <c r="D84" s="117">
        <v>-2.1000000000000001E-2</v>
      </c>
    </row>
    <row r="85" spans="1:4">
      <c r="A85" s="115">
        <v>2003</v>
      </c>
      <c r="B85" s="115">
        <v>3</v>
      </c>
      <c r="C85" s="116">
        <v>6851.04</v>
      </c>
      <c r="D85" s="117">
        <v>-1.2999999999999999E-2</v>
      </c>
    </row>
    <row r="86" spans="1:4">
      <c r="A86" s="115">
        <v>2003</v>
      </c>
      <c r="B86" s="115">
        <v>4</v>
      </c>
      <c r="C86" s="116">
        <v>6855.04</v>
      </c>
      <c r="D86" s="117">
        <v>1E-3</v>
      </c>
    </row>
    <row r="87" spans="1:4">
      <c r="A87" s="115">
        <v>2003</v>
      </c>
      <c r="B87" s="115">
        <v>5</v>
      </c>
      <c r="C87" s="116">
        <v>6462.22</v>
      </c>
      <c r="D87" s="117">
        <v>-5.7000000000000002E-2</v>
      </c>
    </row>
    <row r="88" spans="1:4">
      <c r="A88" s="115">
        <v>2003</v>
      </c>
      <c r="B88" s="115">
        <v>6</v>
      </c>
      <c r="C88" s="116">
        <v>6225.17</v>
      </c>
      <c r="D88" s="117">
        <v>-3.6999999999999998E-2</v>
      </c>
    </row>
    <row r="89" spans="1:4">
      <c r="A89" s="115">
        <v>2003</v>
      </c>
      <c r="B89" s="115">
        <v>7</v>
      </c>
      <c r="C89" s="116">
        <v>6010.63</v>
      </c>
      <c r="D89" s="117">
        <v>-3.4000000000000002E-2</v>
      </c>
    </row>
    <row r="90" spans="1:4">
      <c r="A90" s="115">
        <v>2003</v>
      </c>
      <c r="B90" s="115">
        <v>8</v>
      </c>
      <c r="C90" s="116">
        <v>6227.6</v>
      </c>
      <c r="D90" s="117">
        <v>3.5999999999999997E-2</v>
      </c>
    </row>
    <row r="91" spans="1:4">
      <c r="A91" s="115">
        <v>2003</v>
      </c>
      <c r="B91" s="115">
        <v>9</v>
      </c>
      <c r="C91" s="116">
        <v>6218.07</v>
      </c>
      <c r="D91" s="117">
        <v>-2E-3</v>
      </c>
    </row>
    <row r="92" spans="1:4">
      <c r="A92" s="115">
        <v>2003</v>
      </c>
      <c r="B92" s="115">
        <v>10</v>
      </c>
      <c r="C92" s="116">
        <v>6206.46</v>
      </c>
      <c r="D92" s="117">
        <v>-2E-3</v>
      </c>
    </row>
    <row r="93" spans="1:4" s="114" customFormat="1">
      <c r="A93" s="115">
        <v>2003</v>
      </c>
      <c r="B93" s="115">
        <v>11</v>
      </c>
      <c r="C93" s="116">
        <v>6155.65</v>
      </c>
      <c r="D93" s="117">
        <v>-8.0000000000000002E-3</v>
      </c>
    </row>
    <row r="94" spans="1:4">
      <c r="A94" s="115">
        <v>2003</v>
      </c>
      <c r="B94" s="115">
        <v>12</v>
      </c>
      <c r="C94" s="116">
        <v>5982.66</v>
      </c>
      <c r="D94" s="117">
        <v>-2.8000000000000001E-2</v>
      </c>
    </row>
    <row r="95" spans="1:4">
      <c r="A95" s="115">
        <v>2004</v>
      </c>
      <c r="B95" s="115">
        <v>1</v>
      </c>
      <c r="C95" s="116">
        <v>6193.26</v>
      </c>
      <c r="D95" s="117">
        <v>3.5000000000000003E-2</v>
      </c>
    </row>
    <row r="96" spans="1:4">
      <c r="A96" s="115">
        <v>2004</v>
      </c>
      <c r="B96" s="115">
        <v>2</v>
      </c>
      <c r="C96" s="116">
        <v>6031.9</v>
      </c>
      <c r="D96" s="117">
        <v>-2.5999999999999999E-2</v>
      </c>
    </row>
    <row r="97" spans="1:4">
      <c r="A97" s="115">
        <v>2004</v>
      </c>
      <c r="B97" s="115">
        <v>3</v>
      </c>
      <c r="C97" s="116">
        <v>5975.8</v>
      </c>
      <c r="D97" s="117">
        <v>-8.9999999999999993E-3</v>
      </c>
    </row>
    <row r="98" spans="1:4">
      <c r="A98" s="115">
        <v>2004</v>
      </c>
      <c r="B98" s="115">
        <v>4</v>
      </c>
      <c r="C98" s="116">
        <v>5734</v>
      </c>
      <c r="D98" s="117">
        <v>-0.04</v>
      </c>
    </row>
    <row r="99" spans="1:4">
      <c r="A99" s="115">
        <v>2004</v>
      </c>
      <c r="B99" s="115">
        <v>5</v>
      </c>
      <c r="C99" s="116">
        <v>5784.2857142857147</v>
      </c>
      <c r="D99" s="117">
        <v>8.9999999999999993E-3</v>
      </c>
    </row>
    <row r="100" spans="1:4">
      <c r="A100" s="115">
        <v>2004</v>
      </c>
      <c r="B100" s="115">
        <v>6</v>
      </c>
      <c r="C100" s="116">
        <v>5929.545454545455</v>
      </c>
      <c r="D100" s="117">
        <v>2.5000000000000001E-2</v>
      </c>
    </row>
    <row r="101" spans="1:4">
      <c r="A101" s="115">
        <v>2004</v>
      </c>
      <c r="B101" s="115">
        <v>7</v>
      </c>
      <c r="C101" s="116">
        <v>5909.727272727273</v>
      </c>
      <c r="D101" s="117">
        <v>-3.0000000000000001E-3</v>
      </c>
    </row>
    <row r="102" spans="1:4">
      <c r="A102" s="115">
        <v>2004</v>
      </c>
      <c r="B102" s="115">
        <v>8</v>
      </c>
      <c r="C102" s="116">
        <v>5912.5</v>
      </c>
      <c r="D102" s="117">
        <v>0</v>
      </c>
    </row>
    <row r="103" spans="1:4">
      <c r="A103" s="115">
        <v>2004</v>
      </c>
      <c r="B103" s="115">
        <v>9</v>
      </c>
      <c r="C103" s="116">
        <v>5924.6</v>
      </c>
      <c r="D103" s="117">
        <v>2E-3</v>
      </c>
    </row>
    <row r="104" spans="1:4">
      <c r="A104" s="115">
        <v>2004</v>
      </c>
      <c r="B104" s="115">
        <v>10</v>
      </c>
      <c r="C104" s="116">
        <v>6007</v>
      </c>
      <c r="D104" s="117">
        <v>1.4E-2</v>
      </c>
    </row>
    <row r="105" spans="1:4">
      <c r="A105" s="115">
        <v>2004</v>
      </c>
      <c r="B105" s="115">
        <v>11</v>
      </c>
      <c r="C105" s="116">
        <v>6109.8</v>
      </c>
      <c r="D105" s="117">
        <v>1.7000000000000001E-2</v>
      </c>
    </row>
    <row r="106" spans="1:4">
      <c r="A106" s="115">
        <v>2004</v>
      </c>
      <c r="B106" s="115">
        <v>12</v>
      </c>
      <c r="C106" s="116">
        <v>6195.8</v>
      </c>
      <c r="D106" s="117">
        <v>1.4E-2</v>
      </c>
    </row>
    <row r="107" spans="1:4">
      <c r="A107" s="115">
        <v>2005</v>
      </c>
      <c r="B107" s="115">
        <v>1</v>
      </c>
      <c r="C107" s="116">
        <v>6293.5</v>
      </c>
      <c r="D107" s="117">
        <v>1.6E-2</v>
      </c>
    </row>
    <row r="108" spans="1:4">
      <c r="A108" s="115">
        <v>2005</v>
      </c>
      <c r="B108" s="115">
        <v>2</v>
      </c>
      <c r="C108" s="116">
        <v>6321.6</v>
      </c>
      <c r="D108" s="117">
        <v>4.0000000000000001E-3</v>
      </c>
    </row>
    <row r="109" spans="1:4">
      <c r="A109" s="115">
        <v>2005</v>
      </c>
      <c r="B109" s="115">
        <v>3</v>
      </c>
      <c r="C109" s="116">
        <v>6281.6</v>
      </c>
      <c r="D109" s="117">
        <v>-6.0000000000000001E-3</v>
      </c>
    </row>
    <row r="110" spans="1:4">
      <c r="A110" s="115">
        <v>2005</v>
      </c>
      <c r="B110" s="115">
        <v>4</v>
      </c>
      <c r="C110" s="116">
        <v>6281.8</v>
      </c>
      <c r="D110" s="117">
        <v>0</v>
      </c>
    </row>
    <row r="111" spans="1:4">
      <c r="A111" s="115">
        <v>2005</v>
      </c>
      <c r="B111" s="115">
        <v>5</v>
      </c>
      <c r="C111" s="116">
        <v>6255.3</v>
      </c>
      <c r="D111" s="117">
        <v>-4.0000000000000001E-3</v>
      </c>
    </row>
    <row r="112" spans="1:4">
      <c r="A112" s="115">
        <v>2005</v>
      </c>
      <c r="B112" s="115">
        <v>6</v>
      </c>
      <c r="C112" s="116">
        <v>6137.8</v>
      </c>
      <c r="D112" s="117">
        <v>-1.9E-2</v>
      </c>
    </row>
    <row r="113" spans="1:4">
      <c r="A113" s="115">
        <v>2005</v>
      </c>
      <c r="B113" s="115">
        <v>7</v>
      </c>
      <c r="C113" s="116">
        <v>6035.3571428571431</v>
      </c>
      <c r="D113" s="117">
        <v>-1.7000000000000001E-2</v>
      </c>
    </row>
    <row r="114" spans="1:4">
      <c r="A114" s="115">
        <v>2005</v>
      </c>
      <c r="B114" s="115">
        <v>8</v>
      </c>
      <c r="C114" s="116">
        <v>6019</v>
      </c>
      <c r="D114" s="117">
        <v>-3.0000000000000001E-3</v>
      </c>
    </row>
    <row r="115" spans="1:4">
      <c r="A115" s="115">
        <v>2005</v>
      </c>
      <c r="B115" s="115">
        <v>9</v>
      </c>
      <c r="C115" s="116">
        <v>6122</v>
      </c>
      <c r="D115" s="117">
        <v>1.7000000000000001E-2</v>
      </c>
    </row>
    <row r="116" spans="1:4">
      <c r="A116" s="115">
        <v>2005</v>
      </c>
      <c r="B116" s="115">
        <v>10</v>
      </c>
      <c r="C116" s="116">
        <v>6129.8</v>
      </c>
      <c r="D116" s="117">
        <v>1E-3</v>
      </c>
    </row>
    <row r="117" spans="1:4">
      <c r="A117" s="115">
        <v>2005</v>
      </c>
      <c r="B117" s="115">
        <v>11</v>
      </c>
      <c r="C117" s="116">
        <v>6136.1</v>
      </c>
      <c r="D117" s="117">
        <v>1E-3</v>
      </c>
    </row>
    <row r="118" spans="1:4">
      <c r="A118" s="115">
        <v>2005</v>
      </c>
      <c r="B118" s="115">
        <v>12</v>
      </c>
      <c r="C118" s="116">
        <v>6121.3</v>
      </c>
      <c r="D118" s="117">
        <v>-2E-3</v>
      </c>
    </row>
    <row r="119" spans="1:4">
      <c r="A119" s="115">
        <v>2006</v>
      </c>
      <c r="B119" s="115">
        <v>1</v>
      </c>
      <c r="C119" s="116">
        <v>6137</v>
      </c>
      <c r="D119" s="117">
        <v>3.0000000000000001E-3</v>
      </c>
    </row>
    <row r="120" spans="1:4">
      <c r="A120" s="115">
        <v>2006</v>
      </c>
      <c r="B120" s="115">
        <v>2</v>
      </c>
      <c r="C120" s="116">
        <v>6064</v>
      </c>
      <c r="D120" s="117">
        <v>-1.2E-2</v>
      </c>
    </row>
    <row r="121" spans="1:4">
      <c r="A121" s="115">
        <v>2006</v>
      </c>
      <c r="B121" s="115">
        <v>3</v>
      </c>
      <c r="C121" s="116">
        <v>5897.73</v>
      </c>
      <c r="D121" s="117">
        <v>-2.7E-2</v>
      </c>
    </row>
    <row r="122" spans="1:4">
      <c r="A122" s="115">
        <v>2006</v>
      </c>
      <c r="B122" s="115">
        <v>4</v>
      </c>
      <c r="C122" s="116">
        <v>5813.6</v>
      </c>
      <c r="D122" s="117">
        <v>-1.4E-2</v>
      </c>
    </row>
    <row r="123" spans="1:4">
      <c r="A123" s="115">
        <v>2006</v>
      </c>
      <c r="B123" s="115">
        <v>5</v>
      </c>
      <c r="C123" s="116">
        <v>5622.4</v>
      </c>
      <c r="D123" s="117">
        <v>-3.3000000000000002E-2</v>
      </c>
    </row>
    <row r="124" spans="1:4">
      <c r="A124" s="115">
        <v>2006</v>
      </c>
      <c r="B124" s="115">
        <v>6</v>
      </c>
      <c r="C124" s="116">
        <v>5633.3</v>
      </c>
      <c r="D124" s="117">
        <v>2E-3</v>
      </c>
    </row>
    <row r="125" spans="1:4">
      <c r="A125" s="115">
        <v>2006</v>
      </c>
      <c r="B125" s="115">
        <v>7</v>
      </c>
      <c r="C125" s="116">
        <v>5509</v>
      </c>
      <c r="D125" s="117">
        <v>-2.1999999999999999E-2</v>
      </c>
    </row>
    <row r="126" spans="1:4">
      <c r="A126" s="115">
        <v>2006</v>
      </c>
      <c r="B126" s="115">
        <v>8</v>
      </c>
      <c r="C126" s="116">
        <v>5443</v>
      </c>
      <c r="D126" s="117">
        <v>-1.2E-2</v>
      </c>
    </row>
    <row r="127" spans="1:4">
      <c r="A127" s="115">
        <v>2006</v>
      </c>
      <c r="B127" s="115">
        <v>9</v>
      </c>
      <c r="C127" s="116">
        <v>5412.9</v>
      </c>
      <c r="D127" s="117">
        <v>-6.0000000000000001E-3</v>
      </c>
    </row>
    <row r="128" spans="1:4">
      <c r="A128" s="115">
        <v>2006</v>
      </c>
      <c r="B128" s="115">
        <v>10</v>
      </c>
      <c r="C128" s="116">
        <v>5359</v>
      </c>
      <c r="D128" s="117">
        <v>-0.01</v>
      </c>
    </row>
    <row r="129" spans="1:4">
      <c r="A129" s="115">
        <v>2006</v>
      </c>
      <c r="B129" s="115">
        <v>11</v>
      </c>
      <c r="C129" s="116">
        <v>5411.363636363636</v>
      </c>
      <c r="D129" s="117">
        <v>0.01</v>
      </c>
    </row>
    <row r="130" spans="1:4">
      <c r="A130" s="115">
        <v>2006</v>
      </c>
      <c r="B130" s="115">
        <v>12</v>
      </c>
      <c r="C130" s="116">
        <v>5322.8</v>
      </c>
      <c r="D130" s="117">
        <v>-1.6E-2</v>
      </c>
    </row>
    <row r="131" spans="1:4">
      <c r="A131" s="115">
        <v>2007</v>
      </c>
      <c r="B131" s="115">
        <v>1</v>
      </c>
      <c r="C131" s="116">
        <v>5221.704545454546</v>
      </c>
      <c r="D131" s="117">
        <v>-1.9E-2</v>
      </c>
    </row>
    <row r="132" spans="1:4">
      <c r="A132" s="115">
        <v>2007</v>
      </c>
      <c r="B132" s="115">
        <v>2</v>
      </c>
      <c r="C132" s="116">
        <v>5211.5</v>
      </c>
      <c r="D132" s="117">
        <v>-2E-3</v>
      </c>
    </row>
    <row r="133" spans="1:4">
      <c r="A133" s="115">
        <v>2007</v>
      </c>
      <c r="B133" s="115">
        <v>3</v>
      </c>
      <c r="C133" s="116">
        <v>5099.05</v>
      </c>
      <c r="D133" s="117">
        <v>-2.1999999999999999E-2</v>
      </c>
    </row>
    <row r="134" spans="1:4">
      <c r="A134" s="115">
        <v>2007</v>
      </c>
      <c r="B134" s="115">
        <v>4</v>
      </c>
      <c r="C134" s="116">
        <v>5040</v>
      </c>
      <c r="D134" s="117">
        <v>-1.2E-2</v>
      </c>
    </row>
    <row r="135" spans="1:4">
      <c r="A135" s="115">
        <v>2007</v>
      </c>
      <c r="B135" s="115">
        <v>5</v>
      </c>
      <c r="C135" s="116">
        <v>5057.38</v>
      </c>
      <c r="D135" s="117">
        <v>3.0000000000000001E-3</v>
      </c>
    </row>
    <row r="136" spans="1:4">
      <c r="A136" s="115">
        <v>2007</v>
      </c>
      <c r="B136" s="115">
        <v>6</v>
      </c>
      <c r="C136" s="116">
        <v>5093.25</v>
      </c>
      <c r="D136" s="117">
        <v>7.0000000000000001E-3</v>
      </c>
    </row>
    <row r="137" spans="1:4">
      <c r="A137" s="115">
        <v>2007</v>
      </c>
      <c r="B137" s="115">
        <v>7</v>
      </c>
      <c r="C137" s="116">
        <v>5123</v>
      </c>
      <c r="D137" s="117">
        <v>6.0000000000000001E-3</v>
      </c>
    </row>
    <row r="138" spans="1:4">
      <c r="A138" s="115">
        <v>2007</v>
      </c>
      <c r="B138" s="115">
        <v>8</v>
      </c>
      <c r="C138" s="116">
        <v>5107.3</v>
      </c>
      <c r="D138" s="117">
        <v>-3.0000000000000001E-3</v>
      </c>
    </row>
    <row r="139" spans="1:4">
      <c r="A139" s="115">
        <v>2007</v>
      </c>
      <c r="B139" s="115">
        <v>9</v>
      </c>
      <c r="C139" s="116">
        <v>5023.375</v>
      </c>
      <c r="D139" s="117">
        <v>-1.6E-2</v>
      </c>
    </row>
    <row r="140" spans="1:4">
      <c r="A140" s="115">
        <v>2007</v>
      </c>
      <c r="B140" s="115">
        <v>10</v>
      </c>
      <c r="C140" s="116">
        <v>4957.065217391304</v>
      </c>
      <c r="D140" s="117">
        <v>-1.2999999999999999E-2</v>
      </c>
    </row>
    <row r="141" spans="1:4">
      <c r="A141" s="115">
        <v>2007</v>
      </c>
      <c r="B141" s="115">
        <v>11</v>
      </c>
      <c r="C141" s="116">
        <v>4727.6000000000004</v>
      </c>
      <c r="D141" s="117">
        <v>-4.5999999999999999E-2</v>
      </c>
    </row>
    <row r="142" spans="1:4">
      <c r="A142" s="115">
        <v>2007</v>
      </c>
      <c r="B142" s="115">
        <v>12</v>
      </c>
      <c r="C142" s="116">
        <v>4731.71052631579</v>
      </c>
      <c r="D142" s="117">
        <v>1E-3</v>
      </c>
    </row>
    <row r="143" spans="1:4">
      <c r="A143" s="115">
        <v>2008</v>
      </c>
      <c r="B143" s="115">
        <v>1</v>
      </c>
      <c r="C143" s="116">
        <v>4712.2727272727279</v>
      </c>
      <c r="D143" s="117">
        <v>-4.0000000000000001E-3</v>
      </c>
    </row>
    <row r="144" spans="1:4">
      <c r="A144" s="115">
        <v>2008</v>
      </c>
      <c r="B144" s="115">
        <v>2</v>
      </c>
      <c r="C144" s="116">
        <v>4682.7380952380954</v>
      </c>
      <c r="D144" s="117">
        <v>-6.0000000000000001E-3</v>
      </c>
    </row>
    <row r="145" spans="1:4">
      <c r="A145" s="115">
        <v>2008</v>
      </c>
      <c r="B145" s="115">
        <v>3</v>
      </c>
      <c r="C145" s="116">
        <v>4526.71052631579</v>
      </c>
      <c r="D145" s="117">
        <v>-3.3000000000000002E-2</v>
      </c>
    </row>
    <row r="146" spans="1:4">
      <c r="A146" s="115">
        <v>2008</v>
      </c>
      <c r="B146" s="115">
        <v>4</v>
      </c>
      <c r="C146" s="116">
        <v>4280</v>
      </c>
      <c r="D146" s="117">
        <v>-5.5E-2</v>
      </c>
    </row>
    <row r="147" spans="1:4">
      <c r="A147" s="115">
        <v>2008</v>
      </c>
      <c r="B147" s="115">
        <v>5</v>
      </c>
      <c r="C147" s="116">
        <v>4080</v>
      </c>
      <c r="D147" s="117">
        <v>-4.7E-2</v>
      </c>
    </row>
    <row r="148" spans="1:4">
      <c r="A148" s="115">
        <v>2008</v>
      </c>
      <c r="B148" s="115">
        <v>6</v>
      </c>
      <c r="C148" s="116">
        <v>3978.8890000000001</v>
      </c>
      <c r="D148" s="117">
        <v>-2.5000000000000001E-2</v>
      </c>
    </row>
    <row r="149" spans="1:4">
      <c r="A149" s="115">
        <v>2008</v>
      </c>
      <c r="B149" s="115">
        <v>7</v>
      </c>
      <c r="C149" s="116">
        <v>3977.173913043478</v>
      </c>
      <c r="D149" s="117">
        <v>0</v>
      </c>
    </row>
    <row r="150" spans="1:4">
      <c r="A150" s="115">
        <v>2008</v>
      </c>
      <c r="B150" s="115">
        <v>8</v>
      </c>
      <c r="C150" s="116">
        <v>3985.5</v>
      </c>
      <c r="D150" s="117">
        <v>2E-3</v>
      </c>
    </row>
    <row r="151" spans="1:4">
      <c r="A151" s="115">
        <v>2008</v>
      </c>
      <c r="B151" s="115">
        <v>9</v>
      </c>
      <c r="C151" s="116">
        <v>3995.7142857142858</v>
      </c>
      <c r="D151" s="117">
        <v>3.0000000000000001E-3</v>
      </c>
    </row>
    <row r="152" spans="1:4">
      <c r="A152" s="115">
        <v>2008</v>
      </c>
      <c r="B152" s="115">
        <v>10</v>
      </c>
      <c r="C152" s="116">
        <v>4409</v>
      </c>
      <c r="D152" s="117">
        <v>0.10299999999999999</v>
      </c>
    </row>
    <row r="153" spans="1:4">
      <c r="A153" s="115">
        <v>2008</v>
      </c>
      <c r="B153" s="115">
        <v>11</v>
      </c>
      <c r="C153" s="116">
        <v>4837</v>
      </c>
      <c r="D153" s="117">
        <v>9.7000000000000003E-2</v>
      </c>
    </row>
    <row r="154" spans="1:4">
      <c r="A154" s="115">
        <v>2008</v>
      </c>
      <c r="B154" s="115">
        <v>12</v>
      </c>
      <c r="C154" s="116">
        <v>4891.8</v>
      </c>
      <c r="D154" s="117">
        <v>1.0999999999999999E-2</v>
      </c>
    </row>
    <row r="155" spans="1:4">
      <c r="A155" s="115">
        <v>2009</v>
      </c>
      <c r="B155" s="115">
        <v>1</v>
      </c>
      <c r="C155" s="116">
        <v>5005</v>
      </c>
      <c r="D155" s="117">
        <v>2.3E-2</v>
      </c>
    </row>
    <row r="156" spans="1:4">
      <c r="A156" s="115">
        <v>2009</v>
      </c>
      <c r="B156" s="115">
        <v>2</v>
      </c>
      <c r="C156" s="116">
        <v>5107.125</v>
      </c>
      <c r="D156" s="117">
        <v>0.02</v>
      </c>
    </row>
    <row r="157" spans="1:4">
      <c r="A157" s="115">
        <v>2009</v>
      </c>
      <c r="B157" s="115">
        <v>3</v>
      </c>
      <c r="C157" s="116">
        <v>5134.7727272727298</v>
      </c>
      <c r="D157" s="117">
        <v>5.0000000000000001E-3</v>
      </c>
    </row>
    <row r="158" spans="1:4">
      <c r="A158" s="115">
        <v>2009</v>
      </c>
      <c r="B158" s="115">
        <v>4</v>
      </c>
      <c r="C158" s="116">
        <v>5045.5</v>
      </c>
      <c r="D158" s="117">
        <v>-1.7000000000000001E-2</v>
      </c>
    </row>
    <row r="159" spans="1:4">
      <c r="A159" s="115">
        <v>2009</v>
      </c>
      <c r="B159" s="115">
        <v>5</v>
      </c>
      <c r="C159" s="116">
        <v>5035.5263157894697</v>
      </c>
      <c r="D159" s="117">
        <v>-2E-3</v>
      </c>
    </row>
    <row r="160" spans="1:4">
      <c r="A160" s="115">
        <v>2009</v>
      </c>
      <c r="B160" s="115">
        <v>6</v>
      </c>
      <c r="C160" s="116">
        <v>5023.5714285714303</v>
      </c>
      <c r="D160" s="117">
        <v>-2E-3</v>
      </c>
    </row>
    <row r="161" spans="1:4">
      <c r="A161" s="115">
        <v>2009</v>
      </c>
      <c r="B161" s="115">
        <v>7</v>
      </c>
      <c r="C161" s="116">
        <v>5006.0869565217399</v>
      </c>
      <c r="D161" s="117">
        <v>-3.0000000000000001E-3</v>
      </c>
    </row>
    <row r="162" spans="1:4">
      <c r="A162" s="115">
        <v>2009</v>
      </c>
      <c r="B162" s="115">
        <v>8</v>
      </c>
      <c r="C162" s="116">
        <v>4952.1428571428596</v>
      </c>
      <c r="D162" s="117">
        <v>-1.0999999999999999E-2</v>
      </c>
    </row>
    <row r="163" spans="1:4">
      <c r="A163" s="115">
        <v>2009</v>
      </c>
      <c r="B163" s="115">
        <v>9</v>
      </c>
      <c r="C163" s="116">
        <v>4930</v>
      </c>
      <c r="D163" s="117">
        <v>-4.0000000000000001E-3</v>
      </c>
    </row>
    <row r="164" spans="1:4">
      <c r="A164" s="115">
        <v>2009</v>
      </c>
      <c r="B164" s="115">
        <v>10</v>
      </c>
      <c r="C164" s="116">
        <v>4876</v>
      </c>
      <c r="D164" s="117">
        <v>-1.0999999999999999E-2</v>
      </c>
    </row>
    <row r="165" spans="1:4">
      <c r="A165" s="115">
        <v>2009</v>
      </c>
      <c r="B165" s="115">
        <v>11</v>
      </c>
      <c r="C165" s="116">
        <v>4829.7619047619</v>
      </c>
      <c r="D165" s="117">
        <v>-8.9999999999999993E-3</v>
      </c>
    </row>
    <row r="166" spans="1:4">
      <c r="A166" s="115">
        <v>2009</v>
      </c>
      <c r="B166" s="115">
        <v>12</v>
      </c>
      <c r="C166" s="116">
        <v>4653.5</v>
      </c>
      <c r="D166" s="117">
        <v>-3.5999999999999997E-2</v>
      </c>
    </row>
    <row r="167" spans="1:4">
      <c r="A167" s="115">
        <v>2010</v>
      </c>
      <c r="B167" s="115">
        <v>1</v>
      </c>
      <c r="C167" s="116">
        <v>4679.75</v>
      </c>
      <c r="D167" s="117">
        <v>6.0000000000000001E-3</v>
      </c>
    </row>
    <row r="168" spans="1:4">
      <c r="A168" s="115">
        <v>2010</v>
      </c>
      <c r="B168" s="115">
        <v>2</v>
      </c>
      <c r="C168" s="116">
        <v>4705.4897499999997</v>
      </c>
      <c r="D168" s="117">
        <v>6.0000000000000001E-3</v>
      </c>
    </row>
    <row r="169" spans="1:4">
      <c r="A169" s="115">
        <v>2010</v>
      </c>
      <c r="B169" s="115">
        <v>3</v>
      </c>
      <c r="C169" s="116">
        <v>4698.6470454545497</v>
      </c>
      <c r="D169" s="117">
        <v>-1E-3</v>
      </c>
    </row>
    <row r="170" spans="1:4">
      <c r="A170" s="115">
        <v>2010</v>
      </c>
      <c r="B170" s="115">
        <v>4</v>
      </c>
      <c r="C170" s="116">
        <v>4706.2047499999999</v>
      </c>
      <c r="D170" s="117">
        <v>2E-3</v>
      </c>
    </row>
    <row r="171" spans="1:4">
      <c r="A171" s="115">
        <v>2010</v>
      </c>
      <c r="B171" s="115">
        <v>5</v>
      </c>
      <c r="C171" s="116">
        <v>4733.5504761904804</v>
      </c>
      <c r="D171" s="117">
        <v>6.0000000000000001E-3</v>
      </c>
    </row>
    <row r="172" spans="1:4">
      <c r="A172" s="115">
        <v>2010</v>
      </c>
      <c r="B172" s="115">
        <v>6</v>
      </c>
      <c r="C172" s="116">
        <v>4756.7</v>
      </c>
      <c r="D172" s="117">
        <v>5.0000000000000001E-3</v>
      </c>
    </row>
    <row r="173" spans="1:4">
      <c r="A173" s="115">
        <v>2010</v>
      </c>
      <c r="B173" s="115">
        <v>7</v>
      </c>
      <c r="C173" s="116">
        <v>4760.0974999999999</v>
      </c>
      <c r="D173" s="117">
        <v>1E-3</v>
      </c>
    </row>
    <row r="174" spans="1:4">
      <c r="A174" s="115">
        <v>2010</v>
      </c>
      <c r="B174" s="115">
        <v>8</v>
      </c>
      <c r="C174" s="116">
        <v>4759.1597727272701</v>
      </c>
      <c r="D174" s="117">
        <v>0</v>
      </c>
    </row>
    <row r="175" spans="1:4">
      <c r="A175" s="115">
        <v>2010</v>
      </c>
      <c r="B175" s="115">
        <v>9</v>
      </c>
      <c r="C175" s="116">
        <v>4788.8492857142901</v>
      </c>
      <c r="D175" s="117">
        <v>6.0000000000000001E-3</v>
      </c>
    </row>
    <row r="176" spans="1:4">
      <c r="A176" s="115">
        <v>2010</v>
      </c>
      <c r="B176" s="115">
        <v>10</v>
      </c>
      <c r="C176" s="116">
        <v>4922.7007142857101</v>
      </c>
      <c r="D176" s="117">
        <v>2.8000000000000001E-2</v>
      </c>
    </row>
    <row r="177" spans="1:4">
      <c r="A177" s="115">
        <v>2010</v>
      </c>
      <c r="B177" s="115">
        <v>11</v>
      </c>
      <c r="C177" s="116">
        <v>4788.5920454545403</v>
      </c>
      <c r="D177" s="117">
        <v>-2.7E-2</v>
      </c>
    </row>
    <row r="178" spans="1:4">
      <c r="A178" s="115">
        <v>2010</v>
      </c>
      <c r="B178" s="115">
        <v>12</v>
      </c>
      <c r="C178" s="116">
        <v>4574</v>
      </c>
      <c r="D178" s="117">
        <v>-4.4999999999999998E-2</v>
      </c>
    </row>
    <row r="179" spans="1:4">
      <c r="A179" s="115">
        <v>2011</v>
      </c>
      <c r="B179" s="115">
        <v>1</v>
      </c>
      <c r="C179" s="116">
        <v>4594.1499999999996</v>
      </c>
      <c r="D179" s="117">
        <v>1.4E-2</v>
      </c>
    </row>
    <row r="180" spans="1:4">
      <c r="A180" s="115">
        <v>2011</v>
      </c>
      <c r="B180" s="115">
        <v>2</v>
      </c>
      <c r="C180" s="116">
        <v>4587.3999999999996</v>
      </c>
      <c r="D180" s="117">
        <v>-1.4692598195531481E-3</v>
      </c>
    </row>
    <row r="181" spans="1:4">
      <c r="A181" s="115">
        <v>2011</v>
      </c>
      <c r="B181" s="115">
        <v>3</v>
      </c>
      <c r="C181" s="116">
        <v>4323.09</v>
      </c>
      <c r="D181" s="117">
        <v>-5.7616514801412499E-2</v>
      </c>
    </row>
    <row r="182" spans="1:4">
      <c r="A182" s="115">
        <v>2011</v>
      </c>
      <c r="B182" s="115">
        <v>4</v>
      </c>
      <c r="C182" s="116">
        <v>4051.11</v>
      </c>
      <c r="D182" s="117">
        <v>-6.2913332824438117E-2</v>
      </c>
    </row>
    <row r="183" spans="1:4">
      <c r="A183" s="115">
        <v>2011</v>
      </c>
      <c r="B183" s="115">
        <v>5</v>
      </c>
      <c r="C183" s="116">
        <v>3994.33</v>
      </c>
      <c r="D183" s="117">
        <v>-1.401591168840155E-2</v>
      </c>
    </row>
    <row r="184" spans="1:4">
      <c r="A184" s="115">
        <v>2011</v>
      </c>
      <c r="B184" s="115">
        <v>6</v>
      </c>
      <c r="C184" s="116">
        <v>3994.95</v>
      </c>
      <c r="D184" s="117">
        <v>1.5522002438461691E-4</v>
      </c>
    </row>
    <row r="185" spans="1:4">
      <c r="A185" s="115">
        <v>2011</v>
      </c>
      <c r="B185" s="115">
        <v>7</v>
      </c>
      <c r="C185" s="116">
        <v>3926.05</v>
      </c>
      <c r="D185" s="117">
        <v>-1.7246774052240843E-2</v>
      </c>
    </row>
    <row r="186" spans="1:4">
      <c r="A186" s="115">
        <v>2011</v>
      </c>
      <c r="B186" s="115">
        <v>8</v>
      </c>
      <c r="C186" s="116">
        <v>3873.05</v>
      </c>
      <c r="D186" s="117">
        <v>-1.3499573362539929E-2</v>
      </c>
    </row>
    <row r="187" spans="1:4">
      <c r="A187" s="115">
        <v>2011</v>
      </c>
      <c r="B187" s="115">
        <v>9</v>
      </c>
      <c r="C187" s="116">
        <v>3996.57</v>
      </c>
      <c r="D187" s="117">
        <v>3.1892177999251148E-2</v>
      </c>
    </row>
    <row r="188" spans="1:4">
      <c r="A188" s="115">
        <v>2011</v>
      </c>
      <c r="B188" s="115">
        <v>10</v>
      </c>
      <c r="C188" s="116">
        <v>4168.43</v>
      </c>
      <c r="D188" s="117">
        <v>4.3001874107046811E-2</v>
      </c>
    </row>
    <row r="189" spans="1:4">
      <c r="A189" s="115">
        <v>2011</v>
      </c>
      <c r="B189" s="115">
        <v>11</v>
      </c>
      <c r="C189" s="116">
        <v>4309</v>
      </c>
      <c r="D189" s="117">
        <v>3.3722528625885539E-2</v>
      </c>
    </row>
    <row r="190" spans="1:4">
      <c r="A190" s="115">
        <v>2011</v>
      </c>
      <c r="B190" s="115">
        <v>12</v>
      </c>
      <c r="C190" s="116">
        <v>4431.67</v>
      </c>
      <c r="D190" s="117">
        <v>2.84683221165003E-2</v>
      </c>
    </row>
    <row r="191" spans="1:4">
      <c r="A191" s="115">
        <v>2012</v>
      </c>
      <c r="B191" s="115">
        <v>1</v>
      </c>
      <c r="C191" s="116">
        <v>4602.1899999999996</v>
      </c>
      <c r="D191" s="117">
        <v>3.8477594225201583E-2</v>
      </c>
    </row>
    <row r="192" spans="1:4">
      <c r="A192" s="115">
        <v>2012</v>
      </c>
      <c r="B192" s="115">
        <v>2</v>
      </c>
      <c r="C192" s="116">
        <v>4455.29</v>
      </c>
      <c r="D192" s="117">
        <v>-3.1919586110090936E-2</v>
      </c>
    </row>
    <row r="193" spans="1:8">
      <c r="A193" s="115">
        <v>2012</v>
      </c>
      <c r="B193" s="115">
        <v>3</v>
      </c>
      <c r="C193" s="116">
        <v>4284.05</v>
      </c>
      <c r="D193" s="117">
        <v>-3.8435208482500482E-2</v>
      </c>
    </row>
    <row r="194" spans="1:8">
      <c r="A194" s="115">
        <v>2012</v>
      </c>
      <c r="B194" s="115">
        <v>4</v>
      </c>
      <c r="C194" s="116">
        <v>4305.47</v>
      </c>
      <c r="D194" s="117">
        <v>4.9999416440051903E-3</v>
      </c>
    </row>
    <row r="195" spans="1:8">
      <c r="A195" s="115">
        <v>2012</v>
      </c>
      <c r="B195" s="115">
        <v>5</v>
      </c>
      <c r="C195" s="116">
        <v>4369.1000000000004</v>
      </c>
      <c r="D195" s="117">
        <v>1.4778874315696022E-2</v>
      </c>
    </row>
    <row r="196" spans="1:8">
      <c r="A196" s="115">
        <v>2012</v>
      </c>
      <c r="B196" s="115">
        <v>6</v>
      </c>
      <c r="C196" s="116">
        <v>4529.8999999999996</v>
      </c>
      <c r="D196" s="117">
        <v>3.6803918427135818E-2</v>
      </c>
    </row>
    <row r="197" spans="1:8">
      <c r="A197" s="115">
        <v>2012</v>
      </c>
      <c r="B197" s="115">
        <v>7</v>
      </c>
      <c r="C197" s="116">
        <v>4438</v>
      </c>
      <c r="D197" s="117">
        <v>-2.0287423563433937E-2</v>
      </c>
    </row>
    <row r="198" spans="1:8">
      <c r="A198" s="115">
        <v>2012</v>
      </c>
      <c r="B198" s="115">
        <v>8</v>
      </c>
      <c r="C198" s="116">
        <v>4407.1400000000003</v>
      </c>
      <c r="D198" s="117">
        <v>-6.9535826949075341E-3</v>
      </c>
    </row>
    <row r="199" spans="1:8">
      <c r="A199" s="115">
        <v>2012</v>
      </c>
      <c r="B199" s="115">
        <v>9</v>
      </c>
      <c r="C199" s="116">
        <v>4419.1499999999996</v>
      </c>
      <c r="D199" s="117">
        <v>2.7251233226082139E-3</v>
      </c>
    </row>
    <row r="200" spans="1:8">
      <c r="A200" s="115">
        <v>2012</v>
      </c>
      <c r="B200" s="115">
        <v>10</v>
      </c>
      <c r="C200" s="116">
        <v>4451.7</v>
      </c>
      <c r="D200" s="117">
        <v>7.3656698686399569E-3</v>
      </c>
    </row>
    <row r="201" spans="1:8">
      <c r="A201" s="115">
        <v>2012</v>
      </c>
      <c r="B201" s="115">
        <v>11</v>
      </c>
      <c r="C201" s="116">
        <v>4459.82</v>
      </c>
      <c r="D201" s="117">
        <v>1.8240222836218845E-3</v>
      </c>
    </row>
    <row r="202" spans="1:8">
      <c r="A202" s="115">
        <v>2012</v>
      </c>
      <c r="B202" s="115">
        <v>12</v>
      </c>
      <c r="C202" s="116">
        <v>4284.68</v>
      </c>
      <c r="D202" s="117">
        <v>-3.9270643209815548E-2</v>
      </c>
    </row>
    <row r="203" spans="1:8">
      <c r="A203" s="115">
        <v>2013</v>
      </c>
      <c r="B203" s="115">
        <v>1</v>
      </c>
      <c r="C203" s="116">
        <v>4185.1400000000003</v>
      </c>
      <c r="D203" s="117">
        <v>-2.3231606561050056E-2</v>
      </c>
    </row>
    <row r="204" spans="1:8">
      <c r="A204" s="115">
        <v>2013</v>
      </c>
      <c r="B204" s="115">
        <v>2</v>
      </c>
      <c r="C204" s="116">
        <v>4025.85</v>
      </c>
      <c r="D204" s="117">
        <v>-3.8060853400364247E-2</v>
      </c>
    </row>
    <row r="205" spans="1:8">
      <c r="A205" s="115">
        <v>2013</v>
      </c>
      <c r="B205" s="115">
        <v>3</v>
      </c>
      <c r="C205" s="116">
        <v>3997</v>
      </c>
      <c r="D205" s="117">
        <v>-7.1661885067749731E-3</v>
      </c>
    </row>
    <row r="206" spans="1:8">
      <c r="A206" s="115">
        <v>2013</v>
      </c>
      <c r="B206" s="115">
        <v>4</v>
      </c>
      <c r="C206" s="116">
        <v>4085.59</v>
      </c>
      <c r="D206" s="117">
        <v>2.2164123092319299E-2</v>
      </c>
    </row>
    <row r="207" spans="1:8">
      <c r="A207" s="115">
        <v>2013</v>
      </c>
      <c r="B207" s="115">
        <v>5</v>
      </c>
      <c r="C207" s="116">
        <v>4183.25</v>
      </c>
      <c r="D207" s="117">
        <v>2.3903524337978155E-2</v>
      </c>
    </row>
    <row r="208" spans="1:8">
      <c r="A208" s="115">
        <v>2013</v>
      </c>
      <c r="B208" s="115">
        <v>6</v>
      </c>
      <c r="C208" s="116">
        <v>4389.16</v>
      </c>
      <c r="D208" s="117">
        <v>4.9222494472001443E-2</v>
      </c>
      <c r="H208" s="345"/>
    </row>
    <row r="209" spans="1:8">
      <c r="A209" s="115">
        <v>2013</v>
      </c>
      <c r="B209" s="115">
        <v>7</v>
      </c>
      <c r="C209" s="116">
        <v>4463.3500000000004</v>
      </c>
      <c r="D209" s="117">
        <v>1.6903006497826611E-2</v>
      </c>
    </row>
    <row r="210" spans="1:8">
      <c r="A210" s="115">
        <v>2013</v>
      </c>
      <c r="B210" s="115">
        <v>8</v>
      </c>
      <c r="C210" s="116">
        <v>4423.71</v>
      </c>
      <c r="D210" s="117">
        <v>-8.8812215040273701E-3</v>
      </c>
    </row>
    <row r="211" spans="1:8">
      <c r="A211" s="115">
        <v>2013</v>
      </c>
      <c r="B211" s="115">
        <v>9</v>
      </c>
      <c r="C211" s="116">
        <v>4444.8599999999997</v>
      </c>
      <c r="D211" s="117">
        <v>4.7810548159801236E-3</v>
      </c>
    </row>
    <row r="212" spans="1:8">
      <c r="A212" s="115">
        <v>2013</v>
      </c>
      <c r="B212" s="115">
        <v>10</v>
      </c>
      <c r="C212" s="116">
        <v>4441.739130434783</v>
      </c>
      <c r="D212" s="117">
        <v>-7.0213000301844186E-4</v>
      </c>
    </row>
    <row r="213" spans="1:8" ht="11.25" customHeight="1">
      <c r="A213" s="115">
        <v>2013</v>
      </c>
      <c r="B213" s="115">
        <v>11</v>
      </c>
      <c r="C213" s="116">
        <v>4423.2380952380954</v>
      </c>
      <c r="D213" s="117">
        <v>-4.1652682999590018E-3</v>
      </c>
      <c r="H213" s="346"/>
    </row>
    <row r="214" spans="1:8">
      <c r="A214" s="115">
        <v>2013</v>
      </c>
      <c r="B214" s="115">
        <v>12</v>
      </c>
      <c r="C214" s="116">
        <v>4509.76</v>
      </c>
      <c r="D214" s="117">
        <v>1.9560761346998579E-2</v>
      </c>
    </row>
    <row r="215" spans="1:8">
      <c r="A215" s="115">
        <v>2014</v>
      </c>
      <c r="B215" s="115">
        <v>1</v>
      </c>
      <c r="C215" s="116">
        <v>4624.74</v>
      </c>
      <c r="D215" s="117">
        <v>2.5495813524444744E-2</v>
      </c>
    </row>
    <row r="216" spans="1:8">
      <c r="A216" s="115">
        <v>2014</v>
      </c>
      <c r="B216" s="115">
        <v>2</v>
      </c>
      <c r="C216" s="116">
        <v>4520.6000000000004</v>
      </c>
      <c r="D216" s="117">
        <v>-2.2518022634785861E-2</v>
      </c>
    </row>
    <row r="217" spans="1:8">
      <c r="A217" s="115">
        <v>2014</v>
      </c>
      <c r="B217" s="115">
        <v>3</v>
      </c>
      <c r="C217" s="116">
        <v>4520.6000000000004</v>
      </c>
      <c r="D217" s="117">
        <v>0</v>
      </c>
    </row>
    <row r="218" spans="1:8">
      <c r="A218" s="115">
        <v>2014</v>
      </c>
      <c r="B218" s="115">
        <v>4</v>
      </c>
      <c r="C218" s="116">
        <v>4420.5238099999997</v>
      </c>
      <c r="D218" s="117">
        <v>-2.21378113524755E-2</v>
      </c>
    </row>
    <row r="219" spans="1:8">
      <c r="A219" s="115">
        <v>2014</v>
      </c>
      <c r="B219" s="115">
        <v>5</v>
      </c>
      <c r="C219" s="116">
        <v>4420.3</v>
      </c>
      <c r="D219" s="117">
        <v>-5.0629746523034314E-5</v>
      </c>
    </row>
    <row r="220" spans="1:8">
      <c r="A220" s="115">
        <v>2014</v>
      </c>
      <c r="B220" s="115">
        <v>6</v>
      </c>
      <c r="C220" s="116">
        <v>4447.765625</v>
      </c>
      <c r="D220" s="117">
        <v>6.2135205755264877E-3</v>
      </c>
    </row>
    <row r="221" spans="1:8">
      <c r="A221" s="115">
        <v>2014</v>
      </c>
      <c r="B221" s="115">
        <v>7</v>
      </c>
      <c r="C221" s="116">
        <v>4321.141304347826</v>
      </c>
      <c r="D221" s="117">
        <v>-2.8469198093632464E-2</v>
      </c>
    </row>
    <row r="222" spans="1:8">
      <c r="A222" s="115">
        <v>2014</v>
      </c>
      <c r="B222" s="115">
        <v>8</v>
      </c>
      <c r="C222" s="116">
        <v>4315.5468906249998</v>
      </c>
      <c r="D222" s="117">
        <v>-1.2946611389905716E-3</v>
      </c>
    </row>
    <row r="223" spans="1:8">
      <c r="A223" s="115">
        <v>2014</v>
      </c>
      <c r="B223" s="115">
        <v>9</v>
      </c>
      <c r="C223" s="116">
        <v>4366.875</v>
      </c>
      <c r="D223" s="117">
        <v>1.1893767041786685E-2</v>
      </c>
    </row>
    <row r="224" spans="1:8">
      <c r="A224" s="115">
        <v>2014</v>
      </c>
      <c r="B224" s="115">
        <v>10</v>
      </c>
      <c r="C224" s="116">
        <v>4587.585227272727</v>
      </c>
      <c r="D224" s="117">
        <v>5.0541915505419199E-2</v>
      </c>
    </row>
    <row r="225" spans="1:8">
      <c r="A225" s="115">
        <v>2014</v>
      </c>
      <c r="B225" s="115">
        <v>11</v>
      </c>
      <c r="C225" s="116">
        <v>4659.75</v>
      </c>
      <c r="D225" s="117">
        <v>1.5730448406333863E-2</v>
      </c>
    </row>
    <row r="226" spans="1:8">
      <c r="A226" s="115">
        <v>2014</v>
      </c>
      <c r="B226" s="115">
        <v>12</v>
      </c>
      <c r="C226" s="116">
        <v>4654.1406281250001</v>
      </c>
      <c r="D226" s="117">
        <v>-1.2037924513117471E-3</v>
      </c>
    </row>
    <row r="227" spans="1:8">
      <c r="A227" s="115">
        <v>2015</v>
      </c>
      <c r="B227" s="115">
        <v>1</v>
      </c>
      <c r="C227" s="116">
        <v>4770.4316622023816</v>
      </c>
      <c r="D227" s="117">
        <v>2.4986575045591541E-2</v>
      </c>
      <c r="H227" s="345"/>
    </row>
    <row r="228" spans="1:8">
      <c r="A228" s="115">
        <v>2015</v>
      </c>
      <c r="B228" s="115">
        <v>2</v>
      </c>
      <c r="C228" s="116">
        <v>4755.7187624999997</v>
      </c>
      <c r="D228" s="117">
        <v>-3.0841862422968935E-3</v>
      </c>
    </row>
    <row r="229" spans="1:8">
      <c r="A229" s="115">
        <v>2015</v>
      </c>
      <c r="B229" s="115">
        <v>3</v>
      </c>
      <c r="C229" s="116">
        <v>4770.255681818182</v>
      </c>
      <c r="D229" s="117">
        <v>3.0567239242171862E-3</v>
      </c>
    </row>
    <row r="230" spans="1:8">
      <c r="A230" s="115">
        <v>2015</v>
      </c>
      <c r="B230" s="115">
        <v>4</v>
      </c>
      <c r="C230" s="116">
        <v>4965.0164473684217</v>
      </c>
      <c r="D230" s="117">
        <v>4.0828160698507254E-2</v>
      </c>
    </row>
    <row r="231" spans="1:8">
      <c r="A231" s="115">
        <v>2015</v>
      </c>
      <c r="B231" s="115">
        <v>5</v>
      </c>
      <c r="C231" s="116">
        <v>5056.1111111111113</v>
      </c>
      <c r="D231" s="117">
        <v>1.8347303520207303E-2</v>
      </c>
    </row>
    <row r="232" spans="1:8">
      <c r="A232" s="115">
        <v>2015</v>
      </c>
      <c r="B232" s="115">
        <v>6</v>
      </c>
      <c r="C232" s="116">
        <v>5114.9702380952385</v>
      </c>
      <c r="D232" s="117">
        <v>1.1641185427033074E-2</v>
      </c>
    </row>
    <row r="233" spans="1:8">
      <c r="A233" s="115">
        <v>2015</v>
      </c>
      <c r="B233" s="115">
        <v>7</v>
      </c>
      <c r="C233" s="116">
        <v>5136.875</v>
      </c>
      <c r="D233" s="117">
        <v>4.2824808132058134E-3</v>
      </c>
    </row>
    <row r="234" spans="1:8">
      <c r="A234" s="115">
        <v>2015</v>
      </c>
      <c r="B234" s="115">
        <v>8</v>
      </c>
      <c r="C234" s="116">
        <v>5262.0709523809537</v>
      </c>
      <c r="D234" s="117">
        <v>2.4372006790306155E-2</v>
      </c>
    </row>
    <row r="235" spans="1:8">
      <c r="A235" s="115">
        <v>2015</v>
      </c>
      <c r="B235" s="115">
        <v>9</v>
      </c>
      <c r="C235" s="116">
        <v>5506.598095238096</v>
      </c>
      <c r="D235" s="117">
        <v>4.646975403220277E-2</v>
      </c>
    </row>
    <row r="236" spans="1:8">
      <c r="A236" s="115">
        <v>2015</v>
      </c>
      <c r="B236" s="115">
        <v>10</v>
      </c>
      <c r="C236" s="116">
        <v>5650.6</v>
      </c>
      <c r="D236" s="117">
        <v>3.4590537967282842E-7</v>
      </c>
    </row>
    <row r="237" spans="1:8" ht="12" customHeight="1">
      <c r="A237" s="115">
        <v>2015</v>
      </c>
      <c r="B237" s="115">
        <v>11</v>
      </c>
      <c r="C237" s="116">
        <v>5638.7</v>
      </c>
      <c r="D237" s="117">
        <v>-2.1059710473224635E-3</v>
      </c>
      <c r="E237" s="360"/>
    </row>
    <row r="238" spans="1:8">
      <c r="A238" s="115">
        <v>2015</v>
      </c>
      <c r="B238" s="115">
        <v>12</v>
      </c>
      <c r="C238" s="116">
        <v>5802.48</v>
      </c>
      <c r="D238" s="117">
        <v>2.9045702023515974E-2</v>
      </c>
    </row>
    <row r="239" spans="1:8">
      <c r="A239" s="115">
        <v>2016</v>
      </c>
      <c r="B239" s="115">
        <v>1</v>
      </c>
      <c r="C239" s="116">
        <v>5907.2379999999994</v>
      </c>
      <c r="D239" s="117">
        <v>1.8054004494630016E-2</v>
      </c>
    </row>
    <row r="240" spans="1:8">
      <c r="A240" s="115">
        <v>2016</v>
      </c>
      <c r="B240" s="115">
        <v>2</v>
      </c>
      <c r="C240" s="116">
        <v>5792.0094999999992</v>
      </c>
      <c r="D240" s="117">
        <v>-1.9506324275405884E-2</v>
      </c>
    </row>
    <row r="241" spans="1:4">
      <c r="A241" s="115">
        <v>2016</v>
      </c>
      <c r="B241" s="115">
        <v>3</v>
      </c>
      <c r="C241" s="116">
        <v>5694.6366666666672</v>
      </c>
      <c r="D241" s="117">
        <v>-1.6811580390766245E-2</v>
      </c>
    </row>
    <row r="242" spans="1:4">
      <c r="A242" s="115">
        <v>2016</v>
      </c>
      <c r="B242" s="115">
        <v>4</v>
      </c>
      <c r="C242" s="116">
        <v>5567.5033333333322</v>
      </c>
      <c r="D242" s="117">
        <v>-2.2325100050281543E-2</v>
      </c>
    </row>
    <row r="243" spans="1:4">
      <c r="A243" s="115">
        <v>2016</v>
      </c>
      <c r="B243" s="115">
        <v>5</v>
      </c>
      <c r="C243" s="116">
        <v>5615.1509523809518</v>
      </c>
      <c r="D243" s="117">
        <v>8.558166236263931E-3</v>
      </c>
    </row>
    <row r="244" spans="1:4">
      <c r="A244" s="115">
        <v>2016</v>
      </c>
      <c r="B244" s="115">
        <v>6</v>
      </c>
      <c r="C244" s="116">
        <v>5619.4</v>
      </c>
      <c r="D244" s="117">
        <v>7.5671120065723407E-4</v>
      </c>
    </row>
    <row r="245" spans="1:4">
      <c r="A245" s="115">
        <v>2016</v>
      </c>
      <c r="B245" s="115">
        <v>7</v>
      </c>
      <c r="C245" s="116">
        <v>5639.02</v>
      </c>
      <c r="D245" s="117">
        <v>3.4914759582875821E-3</v>
      </c>
    </row>
    <row r="246" spans="1:4">
      <c r="A246" s="115">
        <v>2016</v>
      </c>
      <c r="B246" s="115">
        <v>8</v>
      </c>
      <c r="C246" s="116">
        <v>5515.5</v>
      </c>
      <c r="D246" s="117">
        <v>-2.1904515323584617E-2</v>
      </c>
    </row>
    <row r="247" spans="1:4">
      <c r="A247" s="115">
        <v>2016</v>
      </c>
      <c r="B247" s="115">
        <v>9</v>
      </c>
      <c r="C247" s="116">
        <v>5558.01</v>
      </c>
      <c r="D247" s="117">
        <v>7.7073701387000426E-3</v>
      </c>
    </row>
    <row r="248" spans="1:4">
      <c r="A248" s="115">
        <v>2016</v>
      </c>
      <c r="B248" s="115">
        <v>10</v>
      </c>
      <c r="C248" s="116">
        <v>5632.54</v>
      </c>
      <c r="D248" s="117">
        <v>1.3409475693638484E-2</v>
      </c>
    </row>
    <row r="249" spans="1:4">
      <c r="A249" s="115">
        <v>2016</v>
      </c>
      <c r="B249" s="115">
        <v>11</v>
      </c>
      <c r="C249" s="116">
        <v>5772.76</v>
      </c>
      <c r="D249" s="117">
        <v>2.4894630131343964E-2</v>
      </c>
    </row>
    <row r="250" spans="1:4">
      <c r="A250" s="115">
        <v>2016</v>
      </c>
      <c r="B250" s="115">
        <v>12</v>
      </c>
      <c r="C250" s="116">
        <v>5786.84</v>
      </c>
      <c r="D250" s="117">
        <v>2.4390412904744529E-3</v>
      </c>
    </row>
    <row r="251" spans="1:4">
      <c r="A251" s="115">
        <v>2017</v>
      </c>
      <c r="B251" s="115">
        <v>1</v>
      </c>
      <c r="C251" s="116">
        <v>5754.4795454545456</v>
      </c>
      <c r="D251" s="117">
        <v>-5.5920769444903762E-3</v>
      </c>
    </row>
    <row r="252" spans="1:4">
      <c r="A252" s="115">
        <v>2017</v>
      </c>
      <c r="B252" s="115">
        <v>2</v>
      </c>
      <c r="C252" s="116">
        <v>5676.7463157894745</v>
      </c>
      <c r="D252" s="117">
        <v>-1.3508298891508397E-2</v>
      </c>
    </row>
    <row r="253" spans="1:4">
      <c r="A253" s="115">
        <v>2017</v>
      </c>
      <c r="B253" s="115">
        <v>3</v>
      </c>
      <c r="C253" s="116">
        <v>5528.54</v>
      </c>
      <c r="D253" s="117">
        <v>-2.6107616501595099E-2</v>
      </c>
    </row>
    <row r="254" spans="1:4">
      <c r="A254" s="115">
        <v>2017</v>
      </c>
      <c r="B254" s="115">
        <v>4</v>
      </c>
      <c r="C254" s="116">
        <v>5569.53</v>
      </c>
      <c r="D254" s="117">
        <v>7.4142540345190078E-3</v>
      </c>
    </row>
    <row r="255" spans="1:4">
      <c r="A255" s="115">
        <v>2017</v>
      </c>
      <c r="B255" s="115">
        <v>5</v>
      </c>
      <c r="C255" s="116">
        <v>5590.99</v>
      </c>
      <c r="D255" s="117">
        <v>3.853107892407337E-3</v>
      </c>
    </row>
    <row r="256" spans="1:4">
      <c r="A256" s="115">
        <v>2017</v>
      </c>
      <c r="B256" s="115">
        <v>6</v>
      </c>
      <c r="C256" s="116">
        <v>5572.09</v>
      </c>
      <c r="D256" s="117">
        <v>-3.3804388847055167E-3</v>
      </c>
    </row>
    <row r="257" spans="1:4">
      <c r="A257" s="115">
        <v>2017</v>
      </c>
      <c r="B257" s="115">
        <v>7</v>
      </c>
      <c r="C257" s="116">
        <v>5550.99</v>
      </c>
      <c r="D257" s="117">
        <v>-3.7867299343693483E-3</v>
      </c>
    </row>
    <row r="258" spans="1:4">
      <c r="A258" s="115">
        <v>2017</v>
      </c>
      <c r="B258" s="115">
        <v>8</v>
      </c>
      <c r="C258" s="116">
        <v>5596.32</v>
      </c>
      <c r="D258" s="117">
        <v>8.1661109099457896E-3</v>
      </c>
    </row>
    <row r="259" spans="1:4">
      <c r="A259" s="115">
        <v>2017</v>
      </c>
      <c r="B259" s="115">
        <v>9</v>
      </c>
      <c r="C259" s="116">
        <v>5658.9171428571417</v>
      </c>
      <c r="D259" s="117">
        <v>1.1185411637851583E-2</v>
      </c>
    </row>
    <row r="260" spans="1:4">
      <c r="A260" s="115">
        <v>2017</v>
      </c>
      <c r="B260" s="115">
        <v>10</v>
      </c>
      <c r="C260" s="116">
        <v>5642.3204761904753</v>
      </c>
      <c r="D260" s="117">
        <v>-2.9328343652487154E-3</v>
      </c>
    </row>
    <row r="261" spans="1:4">
      <c r="A261" s="115">
        <v>2017</v>
      </c>
      <c r="B261" s="115">
        <v>11</v>
      </c>
      <c r="C261" s="116">
        <v>5655.5127272727268</v>
      </c>
      <c r="D261" s="117">
        <v>2.3380896455491573E-3</v>
      </c>
    </row>
    <row r="262" spans="1:4">
      <c r="A262" s="115">
        <v>2017</v>
      </c>
      <c r="B262" s="115">
        <v>12</v>
      </c>
      <c r="C262" s="116">
        <v>5630.36</v>
      </c>
      <c r="D262" s="117">
        <v>-4.4474707220500953E-3</v>
      </c>
    </row>
    <row r="263" spans="1:4">
      <c r="A263" s="115">
        <v>2018</v>
      </c>
      <c r="B263" s="115">
        <v>1</v>
      </c>
      <c r="C263" s="116">
        <v>5619.8</v>
      </c>
      <c r="D263" s="117">
        <v>-1.8755461462498513E-3</v>
      </c>
    </row>
    <row r="264" spans="1:4">
      <c r="A264" s="115">
        <v>2018</v>
      </c>
      <c r="B264" s="115">
        <v>2</v>
      </c>
      <c r="C264" s="116">
        <v>5583.5905263157892</v>
      </c>
      <c r="D264" s="117">
        <v>-6.4431961429607387E-3</v>
      </c>
    </row>
    <row r="265" spans="1:4">
      <c r="A265" s="115">
        <v>2018</v>
      </c>
      <c r="B265" s="115">
        <v>3</v>
      </c>
      <c r="C265" s="116">
        <v>5531.7939999999999</v>
      </c>
      <c r="D265" s="117">
        <v>-9.2765624684814085E-3</v>
      </c>
    </row>
    <row r="266" spans="1:4">
      <c r="A266" s="115">
        <v>2018</v>
      </c>
      <c r="B266" s="115">
        <v>4</v>
      </c>
      <c r="C266" s="116">
        <v>5545.9</v>
      </c>
      <c r="D266" s="117">
        <v>2.5499864962432728E-3</v>
      </c>
    </row>
    <row r="267" spans="1:4">
      <c r="A267" s="115">
        <v>2018</v>
      </c>
      <c r="B267" s="115">
        <v>5</v>
      </c>
      <c r="C267" s="116">
        <v>5642.49</v>
      </c>
      <c r="D267" s="117">
        <v>1.7416469824555136E-2</v>
      </c>
    </row>
    <row r="268" spans="1:4">
      <c r="A268" s="115">
        <v>2018</v>
      </c>
      <c r="B268" s="115">
        <v>6</v>
      </c>
      <c r="C268" s="116">
        <v>5685</v>
      </c>
      <c r="D268" s="117">
        <v>7.5339079023621913E-3</v>
      </c>
    </row>
    <row r="269" spans="1:4">
      <c r="A269" s="115">
        <v>2018</v>
      </c>
      <c r="B269" s="115">
        <v>7</v>
      </c>
      <c r="C269" s="116">
        <v>5723.0280000000002</v>
      </c>
      <c r="D269" s="117">
        <v>6.6891820580474715E-3</v>
      </c>
    </row>
    <row r="270" spans="1:4">
      <c r="A270" s="115">
        <v>2018</v>
      </c>
      <c r="B270" s="115">
        <v>8</v>
      </c>
      <c r="C270" s="116">
        <v>5780.27</v>
      </c>
      <c r="D270" s="117">
        <v>1.0002047866968455E-2</v>
      </c>
    </row>
    <row r="271" spans="1:4">
      <c r="A271" s="115">
        <v>2018</v>
      </c>
      <c r="B271" s="115">
        <v>9</v>
      </c>
      <c r="C271" s="116">
        <v>5855.14</v>
      </c>
      <c r="D271" s="117">
        <v>1.2952682141145644E-2</v>
      </c>
    </row>
    <row r="272" spans="1:4">
      <c r="A272" s="115">
        <v>2018</v>
      </c>
      <c r="B272" s="115">
        <v>10</v>
      </c>
      <c r="C272" s="116">
        <v>5954.32</v>
      </c>
      <c r="D272" s="117">
        <v>1.6938963030772802E-2</v>
      </c>
    </row>
    <row r="273" spans="1:4">
      <c r="A273" s="115">
        <v>2018</v>
      </c>
      <c r="B273" s="115">
        <v>11</v>
      </c>
      <c r="C273" s="116">
        <v>5936.25</v>
      </c>
      <c r="D273" s="117">
        <v>-3.0347713928710052E-3</v>
      </c>
    </row>
  </sheetData>
  <phoneticPr fontId="20" type="noConversion"/>
  <pageMargins left="0.75" right="0.75" top="1" bottom="1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48" transitionEvaluation="1">
    <tabColor indexed="47"/>
  </sheetPr>
  <dimension ref="A1:F569"/>
  <sheetViews>
    <sheetView showGridLines="0" zoomScaleNormal="100" workbookViewId="0">
      <pane xSplit="2" ySplit="8" topLeftCell="C548" activePane="bottomRight" state="frozen"/>
      <selection activeCell="C58" sqref="C58"/>
      <selection pane="topRight" activeCell="C58" sqref="C58"/>
      <selection pane="bottomLeft" activeCell="C58" sqref="C58"/>
      <selection pane="bottomRight" activeCell="A7" sqref="A7"/>
    </sheetView>
  </sheetViews>
  <sheetFormatPr baseColWidth="10" defaultRowHeight="12.95" customHeight="1"/>
  <cols>
    <col min="1" max="1" width="7.42578125" style="138" customWidth="1"/>
    <col min="2" max="2" width="4.42578125" style="138" bestFit="1" customWidth="1"/>
    <col min="3" max="3" width="15" style="139" customWidth="1"/>
    <col min="4" max="4" width="15.140625" style="139" customWidth="1"/>
    <col min="5" max="5" width="11.42578125" style="138"/>
    <col min="6" max="6" width="11.42578125" style="140"/>
    <col min="7" max="16384" width="11.42578125" style="136"/>
  </cols>
  <sheetData>
    <row r="1" spans="1:6" s="66" customFormat="1" ht="12.75">
      <c r="A1" s="76" t="s">
        <v>178</v>
      </c>
      <c r="B1" s="120"/>
      <c r="C1" s="121"/>
      <c r="D1" s="122"/>
      <c r="E1" s="78"/>
      <c r="F1" s="123"/>
    </row>
    <row r="2" spans="1:6" s="66" customFormat="1" ht="11.25">
      <c r="A2" s="80" t="s">
        <v>514</v>
      </c>
      <c r="B2" s="124"/>
      <c r="C2" s="125"/>
      <c r="D2" s="125"/>
      <c r="E2" s="82"/>
      <c r="F2" s="82"/>
    </row>
    <row r="3" spans="1:6" s="66" customFormat="1" ht="11.25">
      <c r="A3" s="126" t="s">
        <v>151</v>
      </c>
      <c r="B3" s="120"/>
      <c r="C3" s="127"/>
      <c r="D3" s="122"/>
      <c r="E3" s="78"/>
      <c r="F3" s="123"/>
    </row>
    <row r="4" spans="1:6" s="66" customFormat="1" ht="11.25">
      <c r="A4" s="126" t="s">
        <v>152</v>
      </c>
      <c r="B4" s="120"/>
      <c r="C4" s="127"/>
      <c r="D4" s="122"/>
      <c r="E4" s="78"/>
      <c r="F4" s="123"/>
    </row>
    <row r="5" spans="1:6" s="86" customFormat="1" ht="11.25">
      <c r="A5" s="126" t="s">
        <v>179</v>
      </c>
      <c r="B5" s="87"/>
      <c r="C5" s="128"/>
      <c r="D5" s="129"/>
      <c r="E5" s="87"/>
      <c r="F5" s="123"/>
    </row>
    <row r="6" spans="1:6" s="86" customFormat="1" ht="11.25">
      <c r="A6" s="291" t="s">
        <v>601</v>
      </c>
      <c r="B6" s="87"/>
      <c r="C6" s="128"/>
      <c r="D6" s="129"/>
      <c r="E6" s="87"/>
      <c r="F6" s="123"/>
    </row>
    <row r="8" spans="1:6" s="132" customFormat="1" ht="33.75">
      <c r="A8" s="130" t="s">
        <v>3</v>
      </c>
      <c r="B8" s="130" t="s">
        <v>154</v>
      </c>
      <c r="C8" s="131" t="s">
        <v>180</v>
      </c>
      <c r="D8" s="131" t="s">
        <v>181</v>
      </c>
      <c r="E8" s="70" t="s">
        <v>163</v>
      </c>
      <c r="F8" s="113" t="s">
        <v>156</v>
      </c>
    </row>
    <row r="9" spans="1:6" ht="11.25">
      <c r="A9" s="133">
        <v>1972</v>
      </c>
      <c r="B9" s="115">
        <v>3</v>
      </c>
      <c r="C9" s="134" t="s">
        <v>182</v>
      </c>
      <c r="D9" s="134">
        <v>7.6000000000000004E-4</v>
      </c>
      <c r="E9" s="134">
        <v>7.6000000000000004E-4</v>
      </c>
      <c r="F9" s="135" t="s">
        <v>60</v>
      </c>
    </row>
    <row r="10" spans="1:6" ht="11.25">
      <c r="A10" s="133">
        <v>1972</v>
      </c>
      <c r="B10" s="115">
        <v>4</v>
      </c>
      <c r="C10" s="134">
        <v>8.4000000000000003E-4</v>
      </c>
      <c r="D10" s="134">
        <v>8.4999999999999995E-4</v>
      </c>
      <c r="E10" s="134">
        <v>8.4999999999999995E-4</v>
      </c>
      <c r="F10" s="135">
        <v>0.11799999999999999</v>
      </c>
    </row>
    <row r="11" spans="1:6" ht="11.25">
      <c r="A11" s="133">
        <v>1972</v>
      </c>
      <c r="B11" s="115">
        <v>5</v>
      </c>
      <c r="C11" s="134">
        <v>8.5999999999999998E-4</v>
      </c>
      <c r="D11" s="134">
        <v>8.7000000000000001E-4</v>
      </c>
      <c r="E11" s="134">
        <v>8.7000000000000001E-4</v>
      </c>
      <c r="F11" s="135">
        <v>2.4E-2</v>
      </c>
    </row>
    <row r="12" spans="1:6" ht="11.25">
      <c r="A12" s="133">
        <v>1972</v>
      </c>
      <c r="B12" s="115">
        <v>6</v>
      </c>
      <c r="C12" s="134">
        <v>8.7000000000000001E-4</v>
      </c>
      <c r="D12" s="134">
        <v>8.7000000000000001E-4</v>
      </c>
      <c r="E12" s="134">
        <v>8.7000000000000001E-4</v>
      </c>
      <c r="F12" s="135">
        <v>0</v>
      </c>
    </row>
    <row r="13" spans="1:6" ht="11.25">
      <c r="A13" s="133">
        <v>1972</v>
      </c>
      <c r="B13" s="115">
        <v>7</v>
      </c>
      <c r="C13" s="134">
        <v>8.8999999999999995E-4</v>
      </c>
      <c r="D13" s="134">
        <v>8.8999999999999995E-4</v>
      </c>
      <c r="E13" s="134">
        <v>8.8999999999999995E-4</v>
      </c>
      <c r="F13" s="135">
        <v>2.3E-2</v>
      </c>
    </row>
    <row r="14" spans="1:6" ht="11.25">
      <c r="A14" s="133">
        <v>1972</v>
      </c>
      <c r="B14" s="115">
        <v>8</v>
      </c>
      <c r="C14" s="134">
        <v>8.7000000000000001E-4</v>
      </c>
      <c r="D14" s="134">
        <v>8.7000000000000001E-4</v>
      </c>
      <c r="E14" s="134">
        <v>8.7000000000000001E-4</v>
      </c>
      <c r="F14" s="135">
        <v>-2.1999999999999999E-2</v>
      </c>
    </row>
    <row r="15" spans="1:6" ht="11.25">
      <c r="A15" s="133">
        <v>1972</v>
      </c>
      <c r="B15" s="115">
        <v>9</v>
      </c>
      <c r="C15" s="134">
        <v>8.7000000000000001E-4</v>
      </c>
      <c r="D15" s="134">
        <v>8.7000000000000001E-4</v>
      </c>
      <c r="E15" s="134">
        <v>8.7000000000000001E-4</v>
      </c>
      <c r="F15" s="135">
        <v>0</v>
      </c>
    </row>
    <row r="16" spans="1:6" ht="11.25">
      <c r="A16" s="133">
        <v>1972</v>
      </c>
      <c r="B16" s="115">
        <v>10</v>
      </c>
      <c r="C16" s="134">
        <v>8.8000000000000003E-4</v>
      </c>
      <c r="D16" s="134">
        <v>8.8999999999999995E-4</v>
      </c>
      <c r="E16" s="134">
        <v>8.8999999999999995E-4</v>
      </c>
      <c r="F16" s="135">
        <v>2.3E-2</v>
      </c>
    </row>
    <row r="17" spans="1:6" ht="11.25">
      <c r="A17" s="133">
        <v>1972</v>
      </c>
      <c r="B17" s="115">
        <v>11</v>
      </c>
      <c r="C17" s="134">
        <v>8.5999999999999998E-4</v>
      </c>
      <c r="D17" s="134">
        <v>8.5999999999999998E-4</v>
      </c>
      <c r="E17" s="134">
        <v>8.5999999999999998E-4</v>
      </c>
      <c r="F17" s="135">
        <v>-3.4000000000000002E-2</v>
      </c>
    </row>
    <row r="18" spans="1:6" ht="11.25">
      <c r="A18" s="133">
        <v>1972</v>
      </c>
      <c r="B18" s="115">
        <v>12</v>
      </c>
      <c r="C18" s="134">
        <v>8.4999999999999995E-4</v>
      </c>
      <c r="D18" s="134">
        <v>8.5999999999999998E-4</v>
      </c>
      <c r="E18" s="134">
        <v>8.5999999999999998E-4</v>
      </c>
      <c r="F18" s="135">
        <v>0</v>
      </c>
    </row>
    <row r="19" spans="1:6" ht="11.25">
      <c r="A19" s="133">
        <v>1973</v>
      </c>
      <c r="B19" s="115">
        <v>1</v>
      </c>
      <c r="C19" s="134">
        <v>9.5E-4</v>
      </c>
      <c r="D19" s="134">
        <v>9.7000000000000005E-4</v>
      </c>
      <c r="E19" s="134">
        <v>9.6000000000000002E-4</v>
      </c>
      <c r="F19" s="135">
        <v>0.11600000000000001</v>
      </c>
    </row>
    <row r="20" spans="1:6" ht="11.25">
      <c r="A20" s="133">
        <v>1973</v>
      </c>
      <c r="B20" s="115">
        <v>2</v>
      </c>
      <c r="C20" s="134">
        <v>8.5999999999999998E-4</v>
      </c>
      <c r="D20" s="134">
        <v>8.7000000000000001E-4</v>
      </c>
      <c r="E20" s="134">
        <v>8.7000000000000001E-4</v>
      </c>
      <c r="F20" s="135">
        <v>-9.4E-2</v>
      </c>
    </row>
    <row r="21" spans="1:6" ht="11.25">
      <c r="A21" s="133">
        <v>1973</v>
      </c>
      <c r="B21" s="115">
        <v>3</v>
      </c>
      <c r="C21" s="134">
        <v>8.4000000000000003E-4</v>
      </c>
      <c r="D21" s="134">
        <v>8.4999999999999995E-4</v>
      </c>
      <c r="E21" s="134">
        <v>8.4999999999999995E-4</v>
      </c>
      <c r="F21" s="135">
        <v>-2.3E-2</v>
      </c>
    </row>
    <row r="22" spans="1:6" ht="11.25">
      <c r="A22" s="133">
        <v>1973</v>
      </c>
      <c r="B22" s="115">
        <v>4</v>
      </c>
      <c r="C22" s="134">
        <v>8.8999999999999995E-4</v>
      </c>
      <c r="D22" s="134">
        <v>8.8999999999999995E-4</v>
      </c>
      <c r="E22" s="134">
        <v>8.8999999999999995E-4</v>
      </c>
      <c r="F22" s="135">
        <v>4.7E-2</v>
      </c>
    </row>
    <row r="23" spans="1:6" ht="11.25">
      <c r="A23" s="133">
        <v>1973</v>
      </c>
      <c r="B23" s="115">
        <v>5</v>
      </c>
      <c r="C23" s="134">
        <v>8.9999999999999998E-4</v>
      </c>
      <c r="D23" s="134">
        <v>8.9999999999999998E-4</v>
      </c>
      <c r="E23" s="134">
        <v>8.9999999999999998E-4</v>
      </c>
      <c r="F23" s="135">
        <v>1.0999999999999999E-2</v>
      </c>
    </row>
    <row r="24" spans="1:6" ht="11.25">
      <c r="A24" s="133">
        <v>1973</v>
      </c>
      <c r="B24" s="115">
        <v>6</v>
      </c>
      <c r="C24" s="134">
        <v>8.8999999999999995E-4</v>
      </c>
      <c r="D24" s="134">
        <v>8.8999999999999995E-4</v>
      </c>
      <c r="E24" s="134">
        <v>8.8999999999999995E-4</v>
      </c>
      <c r="F24" s="135">
        <v>-1.0999999999999999E-2</v>
      </c>
    </row>
    <row r="25" spans="1:6" ht="11.25">
      <c r="A25" s="133">
        <v>1973</v>
      </c>
      <c r="B25" s="115">
        <v>7</v>
      </c>
      <c r="C25" s="134">
        <v>8.7000000000000001E-4</v>
      </c>
      <c r="D25" s="134">
        <v>8.8000000000000003E-4</v>
      </c>
      <c r="E25" s="134">
        <v>8.8000000000000003E-4</v>
      </c>
      <c r="F25" s="135">
        <v>-1.0999999999999999E-2</v>
      </c>
    </row>
    <row r="26" spans="1:6" ht="11.25">
      <c r="A26" s="133">
        <v>1973</v>
      </c>
      <c r="B26" s="115">
        <v>8</v>
      </c>
      <c r="C26" s="134">
        <v>8.7000000000000001E-4</v>
      </c>
      <c r="D26" s="134">
        <v>8.8000000000000003E-4</v>
      </c>
      <c r="E26" s="134">
        <v>8.8000000000000003E-4</v>
      </c>
      <c r="F26" s="135">
        <v>0</v>
      </c>
    </row>
    <row r="27" spans="1:6" ht="11.25">
      <c r="A27" s="133">
        <v>1973</v>
      </c>
      <c r="B27" s="115">
        <v>9</v>
      </c>
      <c r="C27" s="134">
        <v>8.8000000000000003E-4</v>
      </c>
      <c r="D27" s="134">
        <v>8.8999999999999995E-4</v>
      </c>
      <c r="E27" s="134">
        <v>8.8999999999999995E-4</v>
      </c>
      <c r="F27" s="135">
        <v>1.0999999999999999E-2</v>
      </c>
    </row>
    <row r="28" spans="1:6" ht="11.25">
      <c r="A28" s="133">
        <v>1973</v>
      </c>
      <c r="B28" s="115">
        <v>10</v>
      </c>
      <c r="C28" s="134">
        <v>8.8999999999999995E-4</v>
      </c>
      <c r="D28" s="134">
        <v>8.9999999999999998E-4</v>
      </c>
      <c r="E28" s="134">
        <v>8.9999999999999998E-4</v>
      </c>
      <c r="F28" s="135">
        <v>1.0999999999999999E-2</v>
      </c>
    </row>
    <row r="29" spans="1:6" ht="11.25">
      <c r="A29" s="133">
        <v>1973</v>
      </c>
      <c r="B29" s="115">
        <v>11</v>
      </c>
      <c r="C29" s="134">
        <v>9.1E-4</v>
      </c>
      <c r="D29" s="134">
        <v>9.2000000000000003E-4</v>
      </c>
      <c r="E29" s="134">
        <v>9.2000000000000003E-4</v>
      </c>
      <c r="F29" s="135">
        <v>2.1999999999999999E-2</v>
      </c>
    </row>
    <row r="30" spans="1:6" ht="11.25">
      <c r="A30" s="133">
        <v>1973</v>
      </c>
      <c r="B30" s="115">
        <v>12</v>
      </c>
      <c r="C30" s="134">
        <v>9.2000000000000003E-4</v>
      </c>
      <c r="D30" s="134">
        <v>9.3000000000000005E-4</v>
      </c>
      <c r="E30" s="134">
        <v>9.3000000000000005E-4</v>
      </c>
      <c r="F30" s="135">
        <v>1.0999999999999999E-2</v>
      </c>
    </row>
    <row r="31" spans="1:6" ht="11.25">
      <c r="A31" s="133">
        <v>1974</v>
      </c>
      <c r="B31" s="115">
        <v>1</v>
      </c>
      <c r="C31" s="134">
        <v>9.7000000000000005E-4</v>
      </c>
      <c r="D31" s="134">
        <v>9.7000000000000005E-4</v>
      </c>
      <c r="E31" s="134">
        <v>9.7000000000000005E-4</v>
      </c>
      <c r="F31" s="135">
        <v>4.2999999999999997E-2</v>
      </c>
    </row>
    <row r="32" spans="1:6" ht="11.25">
      <c r="A32" s="133">
        <v>1974</v>
      </c>
      <c r="B32" s="115">
        <v>2</v>
      </c>
      <c r="C32" s="134">
        <v>1.01E-3</v>
      </c>
      <c r="D32" s="134">
        <v>1.01E-3</v>
      </c>
      <c r="E32" s="134">
        <v>1.01E-3</v>
      </c>
      <c r="F32" s="135">
        <v>4.1000000000000002E-2</v>
      </c>
    </row>
    <row r="33" spans="1:6" ht="11.25">
      <c r="A33" s="133">
        <v>1974</v>
      </c>
      <c r="B33" s="115">
        <v>3</v>
      </c>
      <c r="C33" s="134">
        <v>1.09E-3</v>
      </c>
      <c r="D33" s="134">
        <v>1.1000000000000001E-3</v>
      </c>
      <c r="E33" s="134">
        <v>1.1000000000000001E-3</v>
      </c>
      <c r="F33" s="135">
        <v>8.8999999999999996E-2</v>
      </c>
    </row>
    <row r="34" spans="1:6" ht="11.25">
      <c r="A34" s="133">
        <v>1974</v>
      </c>
      <c r="B34" s="115">
        <v>4</v>
      </c>
      <c r="C34" s="134">
        <v>1.2199999999999999E-3</v>
      </c>
      <c r="D34" s="134">
        <v>1.23E-3</v>
      </c>
      <c r="E34" s="134">
        <v>1.23E-3</v>
      </c>
      <c r="F34" s="135">
        <v>0.11799999999999999</v>
      </c>
    </row>
    <row r="35" spans="1:6" ht="11.25">
      <c r="A35" s="133">
        <v>1974</v>
      </c>
      <c r="B35" s="115">
        <v>5</v>
      </c>
      <c r="C35" s="134">
        <v>1.2899999999999999E-3</v>
      </c>
      <c r="D35" s="134">
        <v>1.2999999999999999E-3</v>
      </c>
      <c r="E35" s="134">
        <v>1.2999999999999999E-3</v>
      </c>
      <c r="F35" s="135">
        <v>5.7000000000000002E-2</v>
      </c>
    </row>
    <row r="36" spans="1:6" ht="11.25">
      <c r="A36" s="133">
        <v>1974</v>
      </c>
      <c r="B36" s="115">
        <v>6</v>
      </c>
      <c r="C36" s="134">
        <v>1.3799999999999999E-3</v>
      </c>
      <c r="D36" s="134">
        <v>1.4300000000000001E-3</v>
      </c>
      <c r="E36" s="134">
        <v>1.41E-3</v>
      </c>
      <c r="F36" s="135">
        <v>8.5000000000000006E-2</v>
      </c>
    </row>
    <row r="37" spans="1:6" ht="11.25">
      <c r="A37" s="133">
        <v>1974</v>
      </c>
      <c r="B37" s="115">
        <v>7</v>
      </c>
      <c r="C37" s="134">
        <v>1.47E-3</v>
      </c>
      <c r="D37" s="134">
        <v>1.5100000000000001E-3</v>
      </c>
      <c r="E37" s="134">
        <v>1.49E-3</v>
      </c>
      <c r="F37" s="135">
        <v>5.7000000000000002E-2</v>
      </c>
    </row>
    <row r="38" spans="1:6" ht="11.25">
      <c r="A38" s="133">
        <v>1974</v>
      </c>
      <c r="B38" s="115">
        <v>8</v>
      </c>
      <c r="C38" s="134">
        <v>1.6199999999999999E-3</v>
      </c>
      <c r="D38" s="134">
        <v>1.66E-3</v>
      </c>
      <c r="E38" s="134">
        <v>1.64E-3</v>
      </c>
      <c r="F38" s="135">
        <v>0.10100000000000001</v>
      </c>
    </row>
    <row r="39" spans="1:6" ht="11.25">
      <c r="A39" s="133">
        <v>1974</v>
      </c>
      <c r="B39" s="115">
        <v>9</v>
      </c>
      <c r="C39" s="134">
        <v>1.9499999999999999E-3</v>
      </c>
      <c r="D39" s="134">
        <v>2.1099999999999999E-3</v>
      </c>
      <c r="E39" s="134">
        <v>2.0300000000000001E-3</v>
      </c>
      <c r="F39" s="135">
        <v>0.23799999999999999</v>
      </c>
    </row>
    <row r="40" spans="1:6" ht="11.25">
      <c r="A40" s="133">
        <v>1974</v>
      </c>
      <c r="B40" s="115">
        <v>10</v>
      </c>
      <c r="C40" s="134">
        <v>2.5999999999999999E-3</v>
      </c>
      <c r="D40" s="134">
        <v>2.66E-3</v>
      </c>
      <c r="E40" s="134">
        <v>2.63E-3</v>
      </c>
      <c r="F40" s="135">
        <v>0.29599999999999999</v>
      </c>
    </row>
    <row r="41" spans="1:6" ht="11.25">
      <c r="A41" s="133">
        <v>1974</v>
      </c>
      <c r="B41" s="115">
        <v>11</v>
      </c>
      <c r="C41" s="134">
        <v>2.3400000000000001E-3</v>
      </c>
      <c r="D41" s="134">
        <v>2.31E-3</v>
      </c>
      <c r="E41" s="134">
        <v>2.33E-3</v>
      </c>
      <c r="F41" s="135">
        <v>-0.114</v>
      </c>
    </row>
    <row r="42" spans="1:6" ht="11.25">
      <c r="A42" s="133">
        <v>1974</v>
      </c>
      <c r="B42" s="115">
        <v>12</v>
      </c>
      <c r="C42" s="134">
        <v>2.1800000000000001E-3</v>
      </c>
      <c r="D42" s="134">
        <v>2.1900000000000001E-3</v>
      </c>
      <c r="E42" s="134">
        <v>2.1900000000000001E-3</v>
      </c>
      <c r="F42" s="135">
        <v>-0.06</v>
      </c>
    </row>
    <row r="43" spans="1:6" ht="11.25">
      <c r="A43" s="133">
        <v>1975</v>
      </c>
      <c r="B43" s="115">
        <v>1</v>
      </c>
      <c r="C43" s="134">
        <v>2.2799999999999999E-3</v>
      </c>
      <c r="D43" s="134">
        <v>2.3500000000000001E-3</v>
      </c>
      <c r="E43" s="134">
        <v>2.32E-3</v>
      </c>
      <c r="F43" s="135">
        <v>5.8999999999999997E-2</v>
      </c>
    </row>
    <row r="44" spans="1:6" ht="11.25">
      <c r="A44" s="133">
        <v>1975</v>
      </c>
      <c r="B44" s="115">
        <v>2</v>
      </c>
      <c r="C44" s="134">
        <v>2.2599999999999999E-3</v>
      </c>
      <c r="D44" s="134">
        <v>2.3600000000000001E-3</v>
      </c>
      <c r="E44" s="134">
        <v>2.31E-3</v>
      </c>
      <c r="F44" s="135">
        <v>-4.0000000000000001E-3</v>
      </c>
    </row>
    <row r="45" spans="1:6" ht="11.25">
      <c r="A45" s="133">
        <v>1975</v>
      </c>
      <c r="B45" s="115">
        <v>3</v>
      </c>
      <c r="C45" s="134">
        <v>2.31E-3</v>
      </c>
      <c r="D45" s="134">
        <v>2.4199999999999998E-3</v>
      </c>
      <c r="E45" s="134">
        <v>2.3700000000000001E-3</v>
      </c>
      <c r="F45" s="135">
        <v>2.5999999999999999E-2</v>
      </c>
    </row>
    <row r="46" spans="1:6" ht="11.25">
      <c r="A46" s="133">
        <v>1975</v>
      </c>
      <c r="B46" s="115">
        <v>4</v>
      </c>
      <c r="C46" s="134">
        <v>2.4599999999999999E-3</v>
      </c>
      <c r="D46" s="134">
        <v>2.5300000000000001E-3</v>
      </c>
      <c r="E46" s="134">
        <v>2.5000000000000001E-3</v>
      </c>
      <c r="F46" s="135">
        <v>5.5E-2</v>
      </c>
    </row>
    <row r="47" spans="1:6" ht="11.25">
      <c r="A47" s="133">
        <v>1975</v>
      </c>
      <c r="B47" s="115">
        <v>5</v>
      </c>
      <c r="C47" s="134">
        <v>2.5100000000000001E-3</v>
      </c>
      <c r="D47" s="134">
        <v>2.5799999999999998E-3</v>
      </c>
      <c r="E47" s="134">
        <v>2.5500000000000002E-3</v>
      </c>
      <c r="F47" s="135">
        <v>0.02</v>
      </c>
    </row>
    <row r="48" spans="1:6" ht="11.25">
      <c r="A48" s="133">
        <v>1975</v>
      </c>
      <c r="B48" s="115">
        <v>6</v>
      </c>
      <c r="C48" s="134">
        <v>2.64E-3</v>
      </c>
      <c r="D48" s="134">
        <v>2.6800000000000001E-3</v>
      </c>
      <c r="E48" s="134">
        <v>2.66E-3</v>
      </c>
      <c r="F48" s="135">
        <v>4.2999999999999997E-2</v>
      </c>
    </row>
    <row r="49" spans="1:6" ht="11.25">
      <c r="A49" s="133">
        <v>1975</v>
      </c>
      <c r="B49" s="115">
        <v>7</v>
      </c>
      <c r="C49" s="134">
        <v>2.8700000000000002E-3</v>
      </c>
      <c r="D49" s="134">
        <v>2.9499999999999999E-3</v>
      </c>
      <c r="E49" s="134">
        <v>2.9099999999999998E-3</v>
      </c>
      <c r="F49" s="135">
        <v>9.4E-2</v>
      </c>
    </row>
    <row r="50" spans="1:6" ht="11.25">
      <c r="A50" s="133">
        <v>1975</v>
      </c>
      <c r="B50" s="115">
        <v>8</v>
      </c>
      <c r="C50" s="134">
        <v>2.8300000000000001E-3</v>
      </c>
      <c r="D50" s="134">
        <v>2.8900000000000002E-3</v>
      </c>
      <c r="E50" s="134">
        <v>2.8600000000000001E-3</v>
      </c>
      <c r="F50" s="135">
        <v>-1.7000000000000001E-2</v>
      </c>
    </row>
    <row r="51" spans="1:6" ht="11.25">
      <c r="A51" s="133">
        <v>1975</v>
      </c>
      <c r="B51" s="115">
        <v>9</v>
      </c>
      <c r="C51" s="134">
        <v>2.7499999999999998E-3</v>
      </c>
      <c r="D51" s="134">
        <v>2.7899999999999999E-3</v>
      </c>
      <c r="E51" s="134">
        <v>2.7699999999999999E-3</v>
      </c>
      <c r="F51" s="135">
        <v>-3.1E-2</v>
      </c>
    </row>
    <row r="52" spans="1:6" ht="11.25">
      <c r="A52" s="133">
        <v>1975</v>
      </c>
      <c r="B52" s="115">
        <v>10</v>
      </c>
      <c r="C52" s="134">
        <v>2.7200000000000002E-3</v>
      </c>
      <c r="D52" s="134">
        <v>2.7599999999999999E-3</v>
      </c>
      <c r="E52" s="134">
        <v>2.7399999999999998E-3</v>
      </c>
      <c r="F52" s="135">
        <v>-1.0999999999999999E-2</v>
      </c>
    </row>
    <row r="53" spans="1:6" ht="11.25">
      <c r="A53" s="133">
        <v>1975</v>
      </c>
      <c r="B53" s="115">
        <v>11</v>
      </c>
      <c r="C53" s="134">
        <v>2.7699999999999999E-3</v>
      </c>
      <c r="D53" s="134">
        <v>2.8E-3</v>
      </c>
      <c r="E53" s="134">
        <v>2.7899999999999999E-3</v>
      </c>
      <c r="F53" s="135">
        <v>1.7999999999999999E-2</v>
      </c>
    </row>
    <row r="54" spans="1:6" ht="11.25">
      <c r="A54" s="133">
        <v>1975</v>
      </c>
      <c r="B54" s="115">
        <v>12</v>
      </c>
      <c r="C54" s="134">
        <v>2.8E-3</v>
      </c>
      <c r="D54" s="134">
        <v>2.8400000000000001E-3</v>
      </c>
      <c r="E54" s="134">
        <v>2.82E-3</v>
      </c>
      <c r="F54" s="135">
        <v>1.0999999999999999E-2</v>
      </c>
    </row>
    <row r="55" spans="1:6" ht="11.25">
      <c r="A55" s="133">
        <v>1976</v>
      </c>
      <c r="B55" s="115">
        <v>1</v>
      </c>
      <c r="C55" s="134">
        <v>3.0100000000000001E-3</v>
      </c>
      <c r="D55" s="134">
        <v>3.0200000000000001E-3</v>
      </c>
      <c r="E55" s="134">
        <v>3.0200000000000001E-3</v>
      </c>
      <c r="F55" s="135">
        <v>7.0999999999999994E-2</v>
      </c>
    </row>
    <row r="56" spans="1:6" ht="11.25">
      <c r="A56" s="133">
        <v>1976</v>
      </c>
      <c r="B56" s="115">
        <v>2</v>
      </c>
      <c r="C56" s="134">
        <v>3.4399999999999999E-3</v>
      </c>
      <c r="D56" s="134">
        <v>3.4499999999999999E-3</v>
      </c>
      <c r="E56" s="134">
        <v>3.4499999999999999E-3</v>
      </c>
      <c r="F56" s="135">
        <v>0.14199999999999999</v>
      </c>
    </row>
    <row r="57" spans="1:6" ht="11.25">
      <c r="A57" s="133">
        <v>1976</v>
      </c>
      <c r="B57" s="115">
        <v>3</v>
      </c>
      <c r="C57" s="134">
        <v>3.62E-3</v>
      </c>
      <c r="D57" s="134">
        <v>3.63E-3</v>
      </c>
      <c r="E57" s="134">
        <v>3.63E-3</v>
      </c>
      <c r="F57" s="135">
        <v>5.1999999999999998E-2</v>
      </c>
    </row>
    <row r="58" spans="1:6" ht="11.25">
      <c r="A58" s="133">
        <v>1976</v>
      </c>
      <c r="B58" s="115">
        <v>4</v>
      </c>
      <c r="C58" s="134">
        <v>3.6700000000000001E-3</v>
      </c>
      <c r="D58" s="134">
        <v>3.6800000000000001E-3</v>
      </c>
      <c r="E58" s="134">
        <v>3.6800000000000001E-3</v>
      </c>
      <c r="F58" s="135">
        <v>1.4E-2</v>
      </c>
    </row>
    <row r="59" spans="1:6" ht="11.25">
      <c r="A59" s="133">
        <v>1976</v>
      </c>
      <c r="B59" s="115">
        <v>5</v>
      </c>
      <c r="C59" s="134">
        <v>3.5400000000000002E-3</v>
      </c>
      <c r="D59" s="134">
        <v>3.5500000000000002E-3</v>
      </c>
      <c r="E59" s="134">
        <v>3.5500000000000002E-3</v>
      </c>
      <c r="F59" s="135">
        <v>-3.5000000000000003E-2</v>
      </c>
    </row>
    <row r="60" spans="1:6" ht="11.25">
      <c r="A60" s="133">
        <v>1976</v>
      </c>
      <c r="B60" s="115">
        <v>6</v>
      </c>
      <c r="C60" s="134">
        <v>3.6099999999999999E-3</v>
      </c>
      <c r="D60" s="134">
        <v>3.6099999999999999E-3</v>
      </c>
      <c r="E60" s="134">
        <v>3.6099999999999999E-3</v>
      </c>
      <c r="F60" s="135">
        <v>1.7000000000000001E-2</v>
      </c>
    </row>
    <row r="61" spans="1:6" ht="11.25">
      <c r="A61" s="133">
        <v>1976</v>
      </c>
      <c r="B61" s="115">
        <v>7</v>
      </c>
      <c r="C61" s="134">
        <v>3.8E-3</v>
      </c>
      <c r="D61" s="134">
        <v>3.81E-3</v>
      </c>
      <c r="E61" s="134">
        <v>3.81E-3</v>
      </c>
      <c r="F61" s="135">
        <v>5.5E-2</v>
      </c>
    </row>
    <row r="62" spans="1:6" ht="11.25">
      <c r="A62" s="133">
        <v>1976</v>
      </c>
      <c r="B62" s="115">
        <v>8</v>
      </c>
      <c r="C62" s="134">
        <v>3.7799999999999999E-3</v>
      </c>
      <c r="D62" s="134">
        <v>3.79E-3</v>
      </c>
      <c r="E62" s="134">
        <v>3.79E-3</v>
      </c>
      <c r="F62" s="135">
        <v>-5.0000000000000001E-3</v>
      </c>
    </row>
    <row r="63" spans="1:6" ht="11.25">
      <c r="A63" s="133">
        <v>1976</v>
      </c>
      <c r="B63" s="115">
        <v>9</v>
      </c>
      <c r="C63" s="134">
        <v>3.8400000000000001E-3</v>
      </c>
      <c r="D63" s="134">
        <v>3.8500000000000001E-3</v>
      </c>
      <c r="E63" s="134">
        <v>3.8500000000000001E-3</v>
      </c>
      <c r="F63" s="135">
        <v>1.6E-2</v>
      </c>
    </row>
    <row r="64" spans="1:6" ht="11.25">
      <c r="A64" s="133">
        <v>1976</v>
      </c>
      <c r="B64" s="115">
        <v>10</v>
      </c>
      <c r="C64" s="134">
        <v>3.9100000000000003E-3</v>
      </c>
      <c r="D64" s="134">
        <v>3.9100000000000003E-3</v>
      </c>
      <c r="E64" s="134">
        <v>3.9100000000000003E-3</v>
      </c>
      <c r="F64" s="135">
        <v>1.6E-2</v>
      </c>
    </row>
    <row r="65" spans="1:6" ht="11.25">
      <c r="A65" s="133">
        <v>1976</v>
      </c>
      <c r="B65" s="115">
        <v>11</v>
      </c>
      <c r="C65" s="134">
        <v>3.9300000000000003E-3</v>
      </c>
      <c r="D65" s="134">
        <v>3.9399999999999999E-3</v>
      </c>
      <c r="E65" s="134">
        <v>3.9399999999999999E-3</v>
      </c>
      <c r="F65" s="135">
        <v>8.0000000000000002E-3</v>
      </c>
    </row>
    <row r="66" spans="1:6" ht="11.25">
      <c r="A66" s="133">
        <v>1976</v>
      </c>
      <c r="B66" s="115">
        <v>12</v>
      </c>
      <c r="C66" s="134">
        <v>3.9899999999999996E-3</v>
      </c>
      <c r="D66" s="134">
        <v>4.0000000000000001E-3</v>
      </c>
      <c r="E66" s="134">
        <v>4.0000000000000001E-3</v>
      </c>
      <c r="F66" s="135">
        <v>1.4999999999999999E-2</v>
      </c>
    </row>
    <row r="67" spans="1:6" ht="11.25">
      <c r="A67" s="133">
        <v>1977</v>
      </c>
      <c r="B67" s="115">
        <v>1</v>
      </c>
      <c r="C67" s="134">
        <v>4.1399999999999996E-3</v>
      </c>
      <c r="D67" s="134">
        <v>4.15E-3</v>
      </c>
      <c r="E67" s="134">
        <v>4.15E-3</v>
      </c>
      <c r="F67" s="135">
        <v>3.7999999999999999E-2</v>
      </c>
    </row>
    <row r="68" spans="1:6" ht="11.25">
      <c r="A68" s="133">
        <v>1977</v>
      </c>
      <c r="B68" s="115">
        <v>2</v>
      </c>
      <c r="C68" s="134">
        <v>4.1399999999999996E-3</v>
      </c>
      <c r="D68" s="134">
        <v>4.1399999999999996E-3</v>
      </c>
      <c r="E68" s="134">
        <v>4.1399999999999996E-3</v>
      </c>
      <c r="F68" s="135">
        <v>-2E-3</v>
      </c>
    </row>
    <row r="69" spans="1:6" ht="11.25">
      <c r="A69" s="133">
        <v>1977</v>
      </c>
      <c r="B69" s="115">
        <v>3</v>
      </c>
      <c r="C69" s="134">
        <v>4.2900000000000004E-3</v>
      </c>
      <c r="D69" s="134">
        <v>4.3E-3</v>
      </c>
      <c r="E69" s="134">
        <v>4.3E-3</v>
      </c>
      <c r="F69" s="135">
        <v>3.9E-2</v>
      </c>
    </row>
    <row r="70" spans="1:6" ht="11.25">
      <c r="A70" s="133">
        <v>1977</v>
      </c>
      <c r="B70" s="115">
        <v>4</v>
      </c>
      <c r="C70" s="134">
        <v>4.3299999999999996E-3</v>
      </c>
      <c r="D70" s="134">
        <v>4.3400000000000001E-3</v>
      </c>
      <c r="E70" s="134">
        <v>4.3400000000000001E-3</v>
      </c>
      <c r="F70" s="135">
        <v>8.9999999999999993E-3</v>
      </c>
    </row>
    <row r="71" spans="1:6" ht="11.25">
      <c r="A71" s="133">
        <v>1977</v>
      </c>
      <c r="B71" s="115">
        <v>5</v>
      </c>
      <c r="C71" s="134">
        <v>4.4900000000000001E-3</v>
      </c>
      <c r="D71" s="134">
        <v>4.4900000000000001E-3</v>
      </c>
      <c r="E71" s="134">
        <v>4.4900000000000001E-3</v>
      </c>
      <c r="F71" s="135">
        <v>3.5000000000000003E-2</v>
      </c>
    </row>
    <row r="72" spans="1:6" ht="11.25">
      <c r="A72" s="133">
        <v>1977</v>
      </c>
      <c r="B72" s="115">
        <v>6</v>
      </c>
      <c r="C72" s="134">
        <v>4.7000000000000002E-3</v>
      </c>
      <c r="D72" s="134">
        <v>4.7099999999999998E-3</v>
      </c>
      <c r="E72" s="134">
        <v>4.7099999999999998E-3</v>
      </c>
      <c r="F72" s="135">
        <v>4.9000000000000002E-2</v>
      </c>
    </row>
    <row r="73" spans="1:6" ht="11.25">
      <c r="A73" s="133">
        <v>1977</v>
      </c>
      <c r="B73" s="115">
        <v>7</v>
      </c>
      <c r="C73" s="134">
        <v>4.7299999999999998E-3</v>
      </c>
      <c r="D73" s="134">
        <v>4.7400000000000003E-3</v>
      </c>
      <c r="E73" s="134">
        <v>4.7400000000000003E-3</v>
      </c>
      <c r="F73" s="135">
        <v>6.0000000000000001E-3</v>
      </c>
    </row>
    <row r="74" spans="1:6" ht="11.25">
      <c r="A74" s="133">
        <v>1977</v>
      </c>
      <c r="B74" s="115">
        <v>8</v>
      </c>
      <c r="C74" s="134">
        <v>4.8300000000000001E-3</v>
      </c>
      <c r="D74" s="134">
        <v>4.8300000000000001E-3</v>
      </c>
      <c r="E74" s="134">
        <v>4.8300000000000001E-3</v>
      </c>
      <c r="F74" s="135">
        <v>1.9E-2</v>
      </c>
    </row>
    <row r="75" spans="1:6" ht="11.25">
      <c r="A75" s="133">
        <v>1977</v>
      </c>
      <c r="B75" s="115">
        <v>9</v>
      </c>
      <c r="C75" s="134">
        <v>5.0200000000000002E-3</v>
      </c>
      <c r="D75" s="134">
        <v>5.0299999999999997E-3</v>
      </c>
      <c r="E75" s="134">
        <v>5.0299999999999997E-3</v>
      </c>
      <c r="F75" s="135">
        <v>4.1000000000000002E-2</v>
      </c>
    </row>
    <row r="76" spans="1:6" ht="11.25">
      <c r="A76" s="133">
        <v>1977</v>
      </c>
      <c r="B76" s="115">
        <v>10</v>
      </c>
      <c r="C76" s="134">
        <v>5.2100000000000002E-3</v>
      </c>
      <c r="D76" s="134">
        <v>5.2100000000000002E-3</v>
      </c>
      <c r="E76" s="134">
        <v>5.2100000000000002E-3</v>
      </c>
      <c r="F76" s="135">
        <v>3.5999999999999997E-2</v>
      </c>
    </row>
    <row r="77" spans="1:6" ht="11.25">
      <c r="A77" s="133">
        <v>1977</v>
      </c>
      <c r="B77" s="115">
        <v>11</v>
      </c>
      <c r="C77" s="134">
        <v>5.3899999999999998E-3</v>
      </c>
      <c r="D77" s="134">
        <v>5.3899999999999998E-3</v>
      </c>
      <c r="E77" s="134">
        <v>5.3899999999999998E-3</v>
      </c>
      <c r="F77" s="135">
        <v>3.5000000000000003E-2</v>
      </c>
    </row>
    <row r="78" spans="1:6" ht="11.25">
      <c r="A78" s="133">
        <v>1977</v>
      </c>
      <c r="B78" s="115">
        <v>12</v>
      </c>
      <c r="C78" s="134">
        <v>5.3699999999999998E-3</v>
      </c>
      <c r="D78" s="134">
        <v>5.3800000000000002E-3</v>
      </c>
      <c r="E78" s="134">
        <v>5.3800000000000002E-3</v>
      </c>
      <c r="F78" s="135">
        <v>-2E-3</v>
      </c>
    </row>
    <row r="79" spans="1:6" ht="11.25">
      <c r="A79" s="133">
        <v>1978</v>
      </c>
      <c r="B79" s="115">
        <v>1</v>
      </c>
      <c r="C79" s="134">
        <v>5.3600000000000002E-3</v>
      </c>
      <c r="D79" s="134">
        <v>5.3699999999999998E-3</v>
      </c>
      <c r="E79" s="134">
        <v>5.3699999999999998E-3</v>
      </c>
      <c r="F79" s="135">
        <v>-2E-3</v>
      </c>
    </row>
    <row r="80" spans="1:6" ht="11.25">
      <c r="A80" s="133">
        <v>1978</v>
      </c>
      <c r="B80" s="115">
        <v>2</v>
      </c>
      <c r="C80" s="134">
        <v>5.3099999999999996E-3</v>
      </c>
      <c r="D80" s="134">
        <v>5.3200000000000001E-3</v>
      </c>
      <c r="E80" s="134">
        <v>5.3200000000000001E-3</v>
      </c>
      <c r="F80" s="135">
        <v>-8.9999999999999993E-3</v>
      </c>
    </row>
    <row r="81" spans="1:6" ht="11.25">
      <c r="A81" s="133">
        <v>1978</v>
      </c>
      <c r="B81" s="115">
        <v>3</v>
      </c>
      <c r="C81" s="134">
        <v>5.3800000000000002E-3</v>
      </c>
      <c r="D81" s="134">
        <v>5.3800000000000002E-3</v>
      </c>
      <c r="E81" s="134">
        <v>5.3800000000000002E-3</v>
      </c>
      <c r="F81" s="135">
        <v>1.0999999999999999E-2</v>
      </c>
    </row>
    <row r="82" spans="1:6" ht="11.25">
      <c r="A82" s="133">
        <v>1978</v>
      </c>
      <c r="B82" s="115">
        <v>4</v>
      </c>
      <c r="C82" s="134">
        <v>5.5599999999999998E-3</v>
      </c>
      <c r="D82" s="134">
        <v>5.5700000000000003E-3</v>
      </c>
      <c r="E82" s="134">
        <v>5.5700000000000003E-3</v>
      </c>
      <c r="F82" s="135">
        <v>3.5000000000000003E-2</v>
      </c>
    </row>
    <row r="83" spans="1:6" ht="11.25">
      <c r="A83" s="133">
        <v>1978</v>
      </c>
      <c r="B83" s="115">
        <v>5</v>
      </c>
      <c r="C83" s="134">
        <v>5.6899999999999997E-3</v>
      </c>
      <c r="D83" s="134">
        <v>5.7000000000000002E-3</v>
      </c>
      <c r="E83" s="134">
        <v>5.7000000000000002E-3</v>
      </c>
      <c r="F83" s="135">
        <v>2.3E-2</v>
      </c>
    </row>
    <row r="84" spans="1:6" ht="11.25">
      <c r="A84" s="133">
        <v>1978</v>
      </c>
      <c r="B84" s="115">
        <v>6</v>
      </c>
      <c r="C84" s="134">
        <v>5.9500000000000004E-3</v>
      </c>
      <c r="D84" s="134">
        <v>5.96E-3</v>
      </c>
      <c r="E84" s="134">
        <v>5.96E-3</v>
      </c>
      <c r="F84" s="135">
        <v>4.5999999999999999E-2</v>
      </c>
    </row>
    <row r="85" spans="1:6" ht="11.25">
      <c r="A85" s="133">
        <v>1978</v>
      </c>
      <c r="B85" s="115">
        <v>7</v>
      </c>
      <c r="C85" s="134">
        <v>6.2100000000000002E-3</v>
      </c>
      <c r="D85" s="134">
        <v>6.2199999999999998E-3</v>
      </c>
      <c r="E85" s="134">
        <v>6.2199999999999998E-3</v>
      </c>
      <c r="F85" s="135">
        <v>4.3999999999999997E-2</v>
      </c>
    </row>
    <row r="86" spans="1:6" ht="11.25">
      <c r="A86" s="133">
        <v>1978</v>
      </c>
      <c r="B86" s="115">
        <v>8</v>
      </c>
      <c r="C86" s="134">
        <v>6.4700000000000001E-3</v>
      </c>
      <c r="D86" s="134">
        <v>6.4700000000000001E-3</v>
      </c>
      <c r="E86" s="134">
        <v>6.4700000000000001E-3</v>
      </c>
      <c r="F86" s="135">
        <v>0.04</v>
      </c>
    </row>
    <row r="87" spans="1:6" ht="11.25">
      <c r="A87" s="133">
        <v>1978</v>
      </c>
      <c r="B87" s="115">
        <v>9</v>
      </c>
      <c r="C87" s="134">
        <v>6.5799999999999999E-3</v>
      </c>
      <c r="D87" s="134">
        <v>6.5900000000000004E-3</v>
      </c>
      <c r="E87" s="134">
        <v>6.5900000000000004E-3</v>
      </c>
      <c r="F87" s="135">
        <v>1.9E-2</v>
      </c>
    </row>
    <row r="88" spans="1:6" ht="11.25">
      <c r="A88" s="133">
        <v>1978</v>
      </c>
      <c r="B88" s="115">
        <v>10</v>
      </c>
      <c r="C88" s="134">
        <v>6.6499999999999997E-3</v>
      </c>
      <c r="D88" s="134">
        <v>6.6499999999999997E-3</v>
      </c>
      <c r="E88" s="134">
        <v>6.6499999999999997E-3</v>
      </c>
      <c r="F88" s="135">
        <v>8.9999999999999993E-3</v>
      </c>
    </row>
    <row r="89" spans="1:6" ht="11.25">
      <c r="A89" s="133">
        <v>1978</v>
      </c>
      <c r="B89" s="115">
        <v>11</v>
      </c>
      <c r="C89" s="134">
        <v>6.79E-3</v>
      </c>
      <c r="D89" s="134">
        <v>6.7999999999999996E-3</v>
      </c>
      <c r="E89" s="134">
        <v>6.7999999999999996E-3</v>
      </c>
      <c r="F89" s="135">
        <v>2.3E-2</v>
      </c>
    </row>
    <row r="90" spans="1:6" ht="11.25">
      <c r="A90" s="133">
        <v>1978</v>
      </c>
      <c r="B90" s="115">
        <v>12</v>
      </c>
      <c r="C90" s="134">
        <v>7.0099999999999997E-3</v>
      </c>
      <c r="D90" s="134">
        <v>7.0099999999999997E-3</v>
      </c>
      <c r="E90" s="134">
        <v>7.0099999999999997E-3</v>
      </c>
      <c r="F90" s="135">
        <v>3.1E-2</v>
      </c>
    </row>
    <row r="91" spans="1:6" ht="11.25">
      <c r="A91" s="133">
        <v>1979</v>
      </c>
      <c r="B91" s="115">
        <v>1</v>
      </c>
      <c r="C91" s="134">
        <v>7.1000000000000004E-3</v>
      </c>
      <c r="D91" s="134">
        <v>7.1000000000000004E-3</v>
      </c>
      <c r="E91" s="134">
        <v>7.1000000000000004E-3</v>
      </c>
      <c r="F91" s="135">
        <v>1.2999999999999999E-2</v>
      </c>
    </row>
    <row r="92" spans="1:6" ht="11.25">
      <c r="A92" s="133">
        <v>1979</v>
      </c>
      <c r="B92" s="115">
        <v>2</v>
      </c>
      <c r="C92" s="134">
        <v>7.26E-3</v>
      </c>
      <c r="D92" s="134">
        <v>7.26E-3</v>
      </c>
      <c r="E92" s="134">
        <v>7.26E-3</v>
      </c>
      <c r="F92" s="135">
        <v>2.3E-2</v>
      </c>
    </row>
    <row r="93" spans="1:6" ht="11.25">
      <c r="A93" s="133">
        <v>1979</v>
      </c>
      <c r="B93" s="115">
        <v>3</v>
      </c>
      <c r="C93" s="134">
        <v>7.4400000000000004E-3</v>
      </c>
      <c r="D93" s="134">
        <v>7.4400000000000004E-3</v>
      </c>
      <c r="E93" s="134">
        <v>7.4400000000000004E-3</v>
      </c>
      <c r="F93" s="135">
        <v>2.5000000000000001E-2</v>
      </c>
    </row>
    <row r="94" spans="1:6" ht="11.25">
      <c r="A94" s="133">
        <v>1979</v>
      </c>
      <c r="B94" s="115">
        <v>4</v>
      </c>
      <c r="C94" s="134">
        <v>7.5700000000000003E-3</v>
      </c>
      <c r="D94" s="134">
        <v>7.5700000000000003E-3</v>
      </c>
      <c r="E94" s="134">
        <v>7.5700000000000003E-3</v>
      </c>
      <c r="F94" s="135">
        <v>1.7000000000000001E-2</v>
      </c>
    </row>
    <row r="95" spans="1:6" ht="11.25">
      <c r="A95" s="133">
        <v>1979</v>
      </c>
      <c r="B95" s="115">
        <v>5</v>
      </c>
      <c r="C95" s="134">
        <v>7.7200000000000003E-3</v>
      </c>
      <c r="D95" s="134">
        <v>7.7200000000000003E-3</v>
      </c>
      <c r="E95" s="134">
        <v>7.7200000000000003E-3</v>
      </c>
      <c r="F95" s="135">
        <v>0.02</v>
      </c>
    </row>
    <row r="96" spans="1:6" ht="11.25">
      <c r="A96" s="133">
        <v>1979</v>
      </c>
      <c r="B96" s="115">
        <v>6</v>
      </c>
      <c r="C96" s="134">
        <v>7.8600000000000007E-3</v>
      </c>
      <c r="D96" s="134">
        <v>7.8600000000000007E-3</v>
      </c>
      <c r="E96" s="134">
        <v>7.8600000000000007E-3</v>
      </c>
      <c r="F96" s="135">
        <v>1.7999999999999999E-2</v>
      </c>
    </row>
    <row r="97" spans="1:6" ht="11.25">
      <c r="A97" s="133">
        <v>1979</v>
      </c>
      <c r="B97" s="115">
        <v>7</v>
      </c>
      <c r="C97" s="134">
        <v>7.9900000000000006E-3</v>
      </c>
      <c r="D97" s="134">
        <v>7.9900000000000006E-3</v>
      </c>
      <c r="E97" s="134">
        <v>7.9900000000000006E-3</v>
      </c>
      <c r="F97" s="135">
        <v>1.7000000000000001E-2</v>
      </c>
    </row>
    <row r="98" spans="1:6" ht="11.25">
      <c r="A98" s="133">
        <v>1979</v>
      </c>
      <c r="B98" s="115">
        <v>8</v>
      </c>
      <c r="C98" s="134">
        <v>8.09E-3</v>
      </c>
      <c r="D98" s="134">
        <v>8.09E-3</v>
      </c>
      <c r="E98" s="134">
        <v>8.09E-3</v>
      </c>
      <c r="F98" s="135">
        <v>1.2999999999999999E-2</v>
      </c>
    </row>
    <row r="99" spans="1:6" ht="11.25">
      <c r="A99" s="133">
        <v>1979</v>
      </c>
      <c r="B99" s="115">
        <v>9</v>
      </c>
      <c r="C99" s="134">
        <v>8.1899999999999994E-3</v>
      </c>
      <c r="D99" s="134">
        <v>8.2000000000000007E-3</v>
      </c>
      <c r="E99" s="134">
        <v>8.2000000000000007E-3</v>
      </c>
      <c r="F99" s="135">
        <v>1.4E-2</v>
      </c>
    </row>
    <row r="100" spans="1:6" ht="11.25">
      <c r="A100" s="133">
        <v>1979</v>
      </c>
      <c r="B100" s="115">
        <v>10</v>
      </c>
      <c r="C100" s="134">
        <v>8.2500000000000004E-3</v>
      </c>
      <c r="D100" s="134">
        <v>8.2500000000000004E-3</v>
      </c>
      <c r="E100" s="134">
        <v>8.2500000000000004E-3</v>
      </c>
      <c r="F100" s="135">
        <v>6.0000000000000001E-3</v>
      </c>
    </row>
    <row r="101" spans="1:6" ht="11.25">
      <c r="A101" s="133">
        <v>1979</v>
      </c>
      <c r="B101" s="115">
        <v>11</v>
      </c>
      <c r="C101" s="134">
        <v>8.3400000000000002E-3</v>
      </c>
      <c r="D101" s="134">
        <v>8.3400000000000002E-3</v>
      </c>
      <c r="E101" s="134">
        <v>8.3400000000000002E-3</v>
      </c>
      <c r="F101" s="135">
        <v>1.0999999999999999E-2</v>
      </c>
    </row>
    <row r="102" spans="1:6" ht="11.25">
      <c r="A102" s="133">
        <v>1979</v>
      </c>
      <c r="B102" s="115">
        <v>12</v>
      </c>
      <c r="C102" s="134">
        <v>8.3899999999999999E-3</v>
      </c>
      <c r="D102" s="134">
        <v>8.3899999999999999E-3</v>
      </c>
      <c r="E102" s="134">
        <v>8.3899999999999999E-3</v>
      </c>
      <c r="F102" s="135">
        <v>6.0000000000000001E-3</v>
      </c>
    </row>
    <row r="103" spans="1:6" ht="11.25">
      <c r="A103" s="133">
        <v>1980</v>
      </c>
      <c r="B103" s="115">
        <v>1</v>
      </c>
      <c r="C103" s="134">
        <v>8.4399999999999996E-3</v>
      </c>
      <c r="D103" s="134">
        <v>8.4499999999999992E-3</v>
      </c>
      <c r="E103" s="134">
        <v>8.4499999999999992E-3</v>
      </c>
      <c r="F103" s="135">
        <v>7.0000000000000001E-3</v>
      </c>
    </row>
    <row r="104" spans="1:6" ht="11.25">
      <c r="A104" s="133">
        <v>1980</v>
      </c>
      <c r="B104" s="115">
        <v>2</v>
      </c>
      <c r="C104" s="134">
        <v>8.5299999999999994E-3</v>
      </c>
      <c r="D104" s="134">
        <v>8.5299999999999994E-3</v>
      </c>
      <c r="E104" s="134">
        <v>8.5299999999999994E-3</v>
      </c>
      <c r="F104" s="135">
        <v>8.9999999999999993E-3</v>
      </c>
    </row>
    <row r="105" spans="1:6" ht="11.25">
      <c r="A105" s="133">
        <v>1980</v>
      </c>
      <c r="B105" s="115">
        <v>3</v>
      </c>
      <c r="C105" s="134">
        <v>8.6499999999999997E-3</v>
      </c>
      <c r="D105" s="134">
        <v>8.6499999999999997E-3</v>
      </c>
      <c r="E105" s="134">
        <v>8.6499999999999997E-3</v>
      </c>
      <c r="F105" s="135">
        <v>1.4E-2</v>
      </c>
    </row>
    <row r="106" spans="1:6" ht="11.25">
      <c r="A106" s="133">
        <v>1980</v>
      </c>
      <c r="B106" s="115">
        <v>4</v>
      </c>
      <c r="C106" s="134">
        <v>8.7100000000000007E-3</v>
      </c>
      <c r="D106" s="134">
        <v>8.7200000000000003E-3</v>
      </c>
      <c r="E106" s="134">
        <v>8.7200000000000003E-3</v>
      </c>
      <c r="F106" s="135">
        <v>8.0000000000000002E-3</v>
      </c>
    </row>
    <row r="107" spans="1:6" ht="11.25">
      <c r="A107" s="133">
        <v>1980</v>
      </c>
      <c r="B107" s="115">
        <v>5</v>
      </c>
      <c r="C107" s="134">
        <v>8.8199999999999997E-3</v>
      </c>
      <c r="D107" s="134">
        <v>8.8199999999999997E-3</v>
      </c>
      <c r="E107" s="134">
        <v>8.8199999999999997E-3</v>
      </c>
      <c r="F107" s="135">
        <v>1.0999999999999999E-2</v>
      </c>
    </row>
    <row r="108" spans="1:6" ht="11.25">
      <c r="A108" s="133">
        <v>1980</v>
      </c>
      <c r="B108" s="115">
        <v>6</v>
      </c>
      <c r="C108" s="134">
        <v>8.9499999999999996E-3</v>
      </c>
      <c r="D108" s="134">
        <v>8.9599999999999992E-3</v>
      </c>
      <c r="E108" s="134">
        <v>8.9599999999999992E-3</v>
      </c>
      <c r="F108" s="135">
        <v>1.6E-2</v>
      </c>
    </row>
    <row r="109" spans="1:6" ht="11.25">
      <c r="A109" s="133">
        <v>1980</v>
      </c>
      <c r="B109" s="115">
        <v>7</v>
      </c>
      <c r="C109" s="134">
        <v>9.0600000000000003E-3</v>
      </c>
      <c r="D109" s="134">
        <v>9.0600000000000003E-3</v>
      </c>
      <c r="E109" s="134">
        <v>9.0600000000000003E-3</v>
      </c>
      <c r="F109" s="135">
        <v>1.0999999999999999E-2</v>
      </c>
    </row>
    <row r="110" spans="1:6" ht="11.25">
      <c r="A110" s="133">
        <v>1980</v>
      </c>
      <c r="B110" s="115">
        <v>8</v>
      </c>
      <c r="C110" s="134">
        <v>9.2099999999999994E-3</v>
      </c>
      <c r="D110" s="134">
        <v>9.2200000000000008E-3</v>
      </c>
      <c r="E110" s="134">
        <v>9.2200000000000008E-3</v>
      </c>
      <c r="F110" s="135">
        <v>1.7999999999999999E-2</v>
      </c>
    </row>
    <row r="111" spans="1:6" ht="11.25">
      <c r="A111" s="133">
        <v>1980</v>
      </c>
      <c r="B111" s="115">
        <v>9</v>
      </c>
      <c r="C111" s="134">
        <v>9.4199999999999996E-3</v>
      </c>
      <c r="D111" s="134">
        <v>9.4299999999999991E-3</v>
      </c>
      <c r="E111" s="134">
        <v>9.4299999999999991E-3</v>
      </c>
      <c r="F111" s="135">
        <v>2.3E-2</v>
      </c>
    </row>
    <row r="112" spans="1:6" ht="11.25">
      <c r="A112" s="133">
        <v>1980</v>
      </c>
      <c r="B112" s="115">
        <v>10</v>
      </c>
      <c r="C112" s="134">
        <v>9.6100000000000005E-3</v>
      </c>
      <c r="D112" s="134">
        <v>9.6100000000000005E-3</v>
      </c>
      <c r="E112" s="134">
        <v>9.6100000000000005E-3</v>
      </c>
      <c r="F112" s="135">
        <v>1.9E-2</v>
      </c>
    </row>
    <row r="113" spans="1:6" ht="11.25">
      <c r="A113" s="133">
        <v>1980</v>
      </c>
      <c r="B113" s="115">
        <v>11</v>
      </c>
      <c r="C113" s="134">
        <v>9.7699999999999992E-3</v>
      </c>
      <c r="D113" s="134">
        <v>9.7800000000000005E-3</v>
      </c>
      <c r="E113" s="134">
        <v>9.7800000000000005E-3</v>
      </c>
      <c r="F113" s="135">
        <v>1.7999999999999999E-2</v>
      </c>
    </row>
    <row r="114" spans="1:6" ht="11.25">
      <c r="A114" s="133">
        <v>1980</v>
      </c>
      <c r="B114" s="115">
        <v>12</v>
      </c>
      <c r="C114" s="134">
        <v>9.9399999999999992E-3</v>
      </c>
      <c r="D114" s="134">
        <v>9.9399999999999992E-3</v>
      </c>
      <c r="E114" s="134">
        <v>9.9399999999999992E-3</v>
      </c>
      <c r="F114" s="135">
        <v>1.6E-2</v>
      </c>
    </row>
    <row r="115" spans="1:6" ht="11.25">
      <c r="A115" s="133">
        <v>1981</v>
      </c>
      <c r="B115" s="115">
        <v>1</v>
      </c>
      <c r="C115" s="134">
        <v>1.008E-2</v>
      </c>
      <c r="D115" s="134">
        <v>1.009E-2</v>
      </c>
      <c r="E115" s="134">
        <v>1.009E-2</v>
      </c>
      <c r="F115" s="135">
        <v>1.4999999999999999E-2</v>
      </c>
    </row>
    <row r="116" spans="1:6" ht="11.25">
      <c r="A116" s="133">
        <v>1981</v>
      </c>
      <c r="B116" s="115">
        <v>2</v>
      </c>
      <c r="C116" s="134">
        <v>1.026E-2</v>
      </c>
      <c r="D116" s="134">
        <v>1.026E-2</v>
      </c>
      <c r="E116" s="134">
        <v>1.026E-2</v>
      </c>
      <c r="F116" s="135">
        <v>1.7000000000000001E-2</v>
      </c>
    </row>
    <row r="117" spans="1:6" ht="11.25">
      <c r="A117" s="133">
        <v>1981</v>
      </c>
      <c r="B117" s="115">
        <v>3</v>
      </c>
      <c r="C117" s="134">
        <v>1.038E-2</v>
      </c>
      <c r="D117" s="134">
        <v>1.039E-2</v>
      </c>
      <c r="E117" s="134">
        <v>1.039E-2</v>
      </c>
      <c r="F117" s="135">
        <v>1.2999999999999999E-2</v>
      </c>
    </row>
    <row r="118" spans="1:6" ht="11.25">
      <c r="A118" s="133">
        <v>1981</v>
      </c>
      <c r="B118" s="115">
        <v>4</v>
      </c>
      <c r="C118" s="134">
        <v>1.048E-2</v>
      </c>
      <c r="D118" s="134">
        <v>1.048E-2</v>
      </c>
      <c r="E118" s="134">
        <v>1.048E-2</v>
      </c>
      <c r="F118" s="135">
        <v>8.9999999999999993E-3</v>
      </c>
    </row>
    <row r="119" spans="1:6" ht="11.25">
      <c r="A119" s="133">
        <v>1981</v>
      </c>
      <c r="B119" s="115">
        <v>5</v>
      </c>
      <c r="C119" s="134">
        <v>1.06E-2</v>
      </c>
      <c r="D119" s="134">
        <v>1.061E-2</v>
      </c>
      <c r="E119" s="134">
        <v>1.061E-2</v>
      </c>
      <c r="F119" s="135">
        <v>1.2E-2</v>
      </c>
    </row>
    <row r="120" spans="1:6" ht="11.25">
      <c r="A120" s="133">
        <v>1981</v>
      </c>
      <c r="B120" s="115">
        <v>6</v>
      </c>
      <c r="C120" s="134">
        <v>1.074E-2</v>
      </c>
      <c r="D120" s="134">
        <v>1.074E-2</v>
      </c>
      <c r="E120" s="134">
        <v>1.074E-2</v>
      </c>
      <c r="F120" s="135">
        <v>1.2E-2</v>
      </c>
    </row>
    <row r="121" spans="1:6" ht="11.25">
      <c r="A121" s="133">
        <v>1981</v>
      </c>
      <c r="B121" s="115">
        <v>7</v>
      </c>
      <c r="C121" s="134">
        <v>1.086E-2</v>
      </c>
      <c r="D121" s="134">
        <v>1.0869999999999999E-2</v>
      </c>
      <c r="E121" s="134">
        <v>1.0869999999999999E-2</v>
      </c>
      <c r="F121" s="135">
        <v>1.2E-2</v>
      </c>
    </row>
    <row r="122" spans="1:6" ht="11.25">
      <c r="A122" s="133">
        <v>1981</v>
      </c>
      <c r="B122" s="115">
        <v>8</v>
      </c>
      <c r="C122" s="134">
        <v>1.095E-2</v>
      </c>
      <c r="D122" s="134">
        <v>1.095E-2</v>
      </c>
      <c r="E122" s="134">
        <v>1.095E-2</v>
      </c>
      <c r="F122" s="135">
        <v>7.0000000000000001E-3</v>
      </c>
    </row>
    <row r="123" spans="1:6" ht="11.25">
      <c r="A123" s="133">
        <v>1981</v>
      </c>
      <c r="B123" s="115">
        <v>9</v>
      </c>
      <c r="C123" s="134">
        <v>1.11E-2</v>
      </c>
      <c r="D123" s="134">
        <v>1.11E-2</v>
      </c>
      <c r="E123" s="134">
        <v>1.11E-2</v>
      </c>
      <c r="F123" s="135">
        <v>1.4E-2</v>
      </c>
    </row>
    <row r="124" spans="1:6" ht="11.25">
      <c r="A124" s="133">
        <v>1981</v>
      </c>
      <c r="B124" s="115">
        <v>10</v>
      </c>
      <c r="C124" s="134">
        <v>1.124E-2</v>
      </c>
      <c r="D124" s="134">
        <v>1.124E-2</v>
      </c>
      <c r="E124" s="134">
        <v>1.124E-2</v>
      </c>
      <c r="F124" s="135">
        <v>1.2999999999999999E-2</v>
      </c>
    </row>
    <row r="125" spans="1:6" ht="11.25">
      <c r="A125" s="133">
        <v>1981</v>
      </c>
      <c r="B125" s="115">
        <v>11</v>
      </c>
      <c r="C125" s="134">
        <v>1.141E-2</v>
      </c>
      <c r="D125" s="134">
        <v>1.141E-2</v>
      </c>
      <c r="E125" s="134">
        <v>1.141E-2</v>
      </c>
      <c r="F125" s="135">
        <v>1.4999999999999999E-2</v>
      </c>
    </row>
    <row r="126" spans="1:6" ht="11.25">
      <c r="A126" s="133">
        <v>1981</v>
      </c>
      <c r="B126" s="115">
        <v>12</v>
      </c>
      <c r="C126" s="134">
        <v>1.155E-2</v>
      </c>
      <c r="D126" s="134">
        <v>1.155E-2</v>
      </c>
      <c r="E126" s="134">
        <v>1.155E-2</v>
      </c>
      <c r="F126" s="135">
        <v>1.2E-2</v>
      </c>
    </row>
    <row r="127" spans="1:6" ht="11.25">
      <c r="A127" s="133">
        <v>1982</v>
      </c>
      <c r="B127" s="115">
        <v>1</v>
      </c>
      <c r="C127" s="134">
        <v>1.163E-2</v>
      </c>
      <c r="D127" s="134">
        <v>1.163E-2</v>
      </c>
      <c r="E127" s="134">
        <v>1.163E-2</v>
      </c>
      <c r="F127" s="135">
        <v>7.0000000000000001E-3</v>
      </c>
    </row>
    <row r="128" spans="1:6" ht="11.25">
      <c r="A128" s="133">
        <v>1982</v>
      </c>
      <c r="B128" s="115">
        <v>2</v>
      </c>
      <c r="C128" s="134">
        <v>1.1769999999999999E-2</v>
      </c>
      <c r="D128" s="134">
        <v>1.1780000000000001E-2</v>
      </c>
      <c r="E128" s="134">
        <v>1.1780000000000001E-2</v>
      </c>
      <c r="F128" s="135">
        <v>1.2999999999999999E-2</v>
      </c>
    </row>
    <row r="129" spans="1:6" ht="11.25">
      <c r="A129" s="133">
        <v>1982</v>
      </c>
      <c r="B129" s="115">
        <v>3</v>
      </c>
      <c r="C129" s="134">
        <v>1.196E-2</v>
      </c>
      <c r="D129" s="134">
        <v>1.196E-2</v>
      </c>
      <c r="E129" s="134">
        <v>1.196E-2</v>
      </c>
      <c r="F129" s="135">
        <v>1.4999999999999999E-2</v>
      </c>
    </row>
    <row r="130" spans="1:6" ht="11.25">
      <c r="A130" s="133">
        <v>1982</v>
      </c>
      <c r="B130" s="115">
        <v>4</v>
      </c>
      <c r="C130" s="134">
        <v>1.213E-2</v>
      </c>
      <c r="D130" s="134">
        <v>1.213E-2</v>
      </c>
      <c r="E130" s="134">
        <v>1.213E-2</v>
      </c>
      <c r="F130" s="135">
        <v>1.4E-2</v>
      </c>
    </row>
    <row r="131" spans="1:6" ht="11.25">
      <c r="A131" s="133">
        <v>1982</v>
      </c>
      <c r="B131" s="115">
        <v>5</v>
      </c>
      <c r="C131" s="134">
        <v>1.2279999999999999E-2</v>
      </c>
      <c r="D131" s="134">
        <v>1.2279999999999999E-2</v>
      </c>
      <c r="E131" s="134">
        <v>1.2279999999999999E-2</v>
      </c>
      <c r="F131" s="135">
        <v>1.2E-2</v>
      </c>
    </row>
    <row r="132" spans="1:6" ht="11.25">
      <c r="A132" s="133">
        <v>1982</v>
      </c>
      <c r="B132" s="115">
        <v>6</v>
      </c>
      <c r="C132" s="134">
        <v>1.243E-2</v>
      </c>
      <c r="D132" s="134">
        <v>1.243E-2</v>
      </c>
      <c r="E132" s="134">
        <v>1.243E-2</v>
      </c>
      <c r="F132" s="135">
        <v>1.2E-2</v>
      </c>
    </row>
    <row r="133" spans="1:6" ht="11.25">
      <c r="A133" s="133">
        <v>1982</v>
      </c>
      <c r="B133" s="115">
        <v>7</v>
      </c>
      <c r="C133" s="134">
        <v>1.2619999999999999E-2</v>
      </c>
      <c r="D133" s="134">
        <v>1.2619999999999999E-2</v>
      </c>
      <c r="E133" s="134">
        <v>1.2619999999999999E-2</v>
      </c>
      <c r="F133" s="135">
        <v>1.4999999999999999E-2</v>
      </c>
    </row>
    <row r="134" spans="1:6" ht="11.25">
      <c r="A134" s="133">
        <v>1982</v>
      </c>
      <c r="B134" s="115">
        <v>8</v>
      </c>
      <c r="C134" s="134">
        <v>1.2880000000000001E-2</v>
      </c>
      <c r="D134" s="134">
        <v>1.289E-2</v>
      </c>
      <c r="E134" s="134">
        <v>1.289E-2</v>
      </c>
      <c r="F134" s="135">
        <v>2.1000000000000001E-2</v>
      </c>
    </row>
    <row r="135" spans="1:6" ht="11.25">
      <c r="A135" s="133">
        <v>1982</v>
      </c>
      <c r="B135" s="115">
        <v>9</v>
      </c>
      <c r="C135" s="134">
        <v>1.315E-2</v>
      </c>
      <c r="D135" s="134">
        <v>1.315E-2</v>
      </c>
      <c r="E135" s="134">
        <v>1.315E-2</v>
      </c>
      <c r="F135" s="135">
        <v>0.02</v>
      </c>
    </row>
    <row r="136" spans="1:6" ht="11.25">
      <c r="A136" s="133">
        <v>1982</v>
      </c>
      <c r="B136" s="115">
        <v>10</v>
      </c>
      <c r="C136" s="134">
        <v>1.342E-2</v>
      </c>
      <c r="D136" s="134">
        <v>1.3429999999999999E-2</v>
      </c>
      <c r="E136" s="134">
        <v>1.3429999999999999E-2</v>
      </c>
      <c r="F136" s="135">
        <v>2.1000000000000001E-2</v>
      </c>
    </row>
    <row r="137" spans="1:6" ht="11.25">
      <c r="A137" s="133">
        <v>1982</v>
      </c>
      <c r="B137" s="115">
        <v>11</v>
      </c>
      <c r="C137" s="134">
        <v>1.4250000000000001E-2</v>
      </c>
      <c r="D137" s="134">
        <v>1.4290000000000001E-2</v>
      </c>
      <c r="E137" s="134">
        <v>1.427E-2</v>
      </c>
      <c r="F137" s="135">
        <v>6.3E-2</v>
      </c>
    </row>
    <row r="138" spans="1:6" ht="11.25">
      <c r="A138" s="133">
        <v>1982</v>
      </c>
      <c r="B138" s="115">
        <v>12</v>
      </c>
      <c r="C138" s="134">
        <v>2.8250000000000001E-2</v>
      </c>
      <c r="D138" s="134">
        <v>2.8570000000000002E-2</v>
      </c>
      <c r="E138" s="134">
        <v>2.8410000000000001E-2</v>
      </c>
      <c r="F138" s="135">
        <v>0.99099999999999999</v>
      </c>
    </row>
    <row r="139" spans="1:6" ht="11.25">
      <c r="A139" s="133">
        <v>1983</v>
      </c>
      <c r="B139" s="115">
        <v>1</v>
      </c>
      <c r="C139" s="134">
        <v>2.9989999999999999E-2</v>
      </c>
      <c r="D139" s="134">
        <v>3.031E-2</v>
      </c>
      <c r="E139" s="134">
        <v>3.015E-2</v>
      </c>
      <c r="F139" s="135">
        <v>6.0999999999999999E-2</v>
      </c>
    </row>
    <row r="140" spans="1:6" ht="11.25">
      <c r="A140" s="133">
        <v>1983</v>
      </c>
      <c r="B140" s="115">
        <v>2</v>
      </c>
      <c r="C140" s="134">
        <v>2.9499999999999998E-2</v>
      </c>
      <c r="D140" s="134">
        <v>2.9749999999999999E-2</v>
      </c>
      <c r="E140" s="134">
        <v>2.963E-2</v>
      </c>
      <c r="F140" s="135">
        <v>-1.7000000000000001E-2</v>
      </c>
    </row>
    <row r="141" spans="1:6" ht="11.25">
      <c r="A141" s="133">
        <v>1983</v>
      </c>
      <c r="B141" s="115">
        <v>3</v>
      </c>
      <c r="C141" s="134">
        <v>3.1890000000000002E-2</v>
      </c>
      <c r="D141" s="134">
        <v>3.2140000000000002E-2</v>
      </c>
      <c r="E141" s="134">
        <v>3.202E-2</v>
      </c>
      <c r="F141" s="135">
        <v>8.1000000000000003E-2</v>
      </c>
    </row>
    <row r="142" spans="1:6" ht="11.25">
      <c r="A142" s="133">
        <v>1983</v>
      </c>
      <c r="B142" s="115">
        <v>4</v>
      </c>
      <c r="C142" s="134">
        <v>3.3590000000000002E-2</v>
      </c>
      <c r="D142" s="134">
        <v>3.3840000000000002E-2</v>
      </c>
      <c r="E142" s="134">
        <v>3.372E-2</v>
      </c>
      <c r="F142" s="135">
        <v>5.2999999999999999E-2</v>
      </c>
    </row>
    <row r="143" spans="1:6" ht="11.25">
      <c r="A143" s="133">
        <v>1983</v>
      </c>
      <c r="B143" s="115">
        <v>5</v>
      </c>
      <c r="C143" s="134">
        <v>3.2620000000000003E-2</v>
      </c>
      <c r="D143" s="134">
        <v>3.2870000000000003E-2</v>
      </c>
      <c r="E143" s="134">
        <v>3.2750000000000001E-2</v>
      </c>
      <c r="F143" s="135">
        <v>-2.9000000000000001E-2</v>
      </c>
    </row>
    <row r="144" spans="1:6" ht="11.25">
      <c r="A144" s="133">
        <v>1983</v>
      </c>
      <c r="B144" s="115">
        <v>6</v>
      </c>
      <c r="C144" s="134">
        <v>3.2149999999999998E-2</v>
      </c>
      <c r="D144" s="134">
        <v>3.2309999999999998E-2</v>
      </c>
      <c r="E144" s="134">
        <v>3.2230000000000002E-2</v>
      </c>
      <c r="F144" s="135">
        <v>-1.6E-2</v>
      </c>
    </row>
    <row r="145" spans="1:6" ht="11.25">
      <c r="A145" s="133">
        <v>1983</v>
      </c>
      <c r="B145" s="115">
        <v>7</v>
      </c>
      <c r="C145" s="134">
        <v>3.3649999999999999E-2</v>
      </c>
      <c r="D145" s="134">
        <v>3.3700000000000001E-2</v>
      </c>
      <c r="E145" s="134">
        <v>3.3680000000000002E-2</v>
      </c>
      <c r="F145" s="135">
        <v>4.4999999999999998E-2</v>
      </c>
    </row>
    <row r="146" spans="1:6" ht="11.25">
      <c r="A146" s="133">
        <v>1983</v>
      </c>
      <c r="B146" s="115">
        <v>8</v>
      </c>
      <c r="C146" s="134">
        <v>3.5180000000000003E-2</v>
      </c>
      <c r="D146" s="134">
        <v>3.5229999999999997E-2</v>
      </c>
      <c r="E146" s="134">
        <v>3.5209999999999998E-2</v>
      </c>
      <c r="F146" s="135">
        <v>4.4999999999999998E-2</v>
      </c>
    </row>
    <row r="147" spans="1:6" ht="11.25">
      <c r="A147" s="133">
        <v>1983</v>
      </c>
      <c r="B147" s="115">
        <v>9</v>
      </c>
      <c r="C147" s="134">
        <v>3.61E-2</v>
      </c>
      <c r="D147" s="134">
        <v>3.6150000000000002E-2</v>
      </c>
      <c r="E147" s="134">
        <v>3.6130000000000002E-2</v>
      </c>
      <c r="F147" s="135">
        <v>2.5999999999999999E-2</v>
      </c>
    </row>
    <row r="148" spans="1:6" ht="11.25">
      <c r="A148" s="133">
        <v>1983</v>
      </c>
      <c r="B148" s="115">
        <v>10</v>
      </c>
      <c r="C148" s="134">
        <v>3.7190000000000001E-2</v>
      </c>
      <c r="D148" s="134">
        <v>3.7240000000000002E-2</v>
      </c>
      <c r="E148" s="134">
        <v>3.7220000000000003E-2</v>
      </c>
      <c r="F148" s="135">
        <v>0.03</v>
      </c>
    </row>
    <row r="149" spans="1:6" ht="11.25">
      <c r="A149" s="133">
        <v>1983</v>
      </c>
      <c r="B149" s="115">
        <v>11</v>
      </c>
      <c r="C149" s="134">
        <v>3.8289999999999998E-2</v>
      </c>
      <c r="D149" s="134">
        <v>3.8339999999999999E-2</v>
      </c>
      <c r="E149" s="134">
        <v>3.832E-2</v>
      </c>
      <c r="F149" s="135">
        <v>0.03</v>
      </c>
    </row>
    <row r="150" spans="1:6" ht="11.25">
      <c r="A150" s="133">
        <v>1983</v>
      </c>
      <c r="B150" s="115">
        <v>12</v>
      </c>
      <c r="C150" s="134">
        <v>4.2500000000000003E-2</v>
      </c>
      <c r="D150" s="134">
        <v>4.2729999999999997E-2</v>
      </c>
      <c r="E150" s="134">
        <v>4.2619999999999998E-2</v>
      </c>
      <c r="F150" s="135">
        <v>0.112</v>
      </c>
    </row>
    <row r="151" spans="1:6" ht="11.25">
      <c r="A151" s="133">
        <v>1984</v>
      </c>
      <c r="B151" s="115">
        <v>1</v>
      </c>
      <c r="C151" s="134">
        <v>4.5650000000000003E-2</v>
      </c>
      <c r="D151" s="134">
        <v>4.5859999999999998E-2</v>
      </c>
      <c r="E151" s="134">
        <v>4.5760000000000002E-2</v>
      </c>
      <c r="F151" s="135">
        <v>7.3999999999999996E-2</v>
      </c>
    </row>
    <row r="152" spans="1:6" ht="11.25">
      <c r="A152" s="133">
        <v>1984</v>
      </c>
      <c r="B152" s="115">
        <v>2</v>
      </c>
      <c r="C152" s="134">
        <v>4.6739999999999997E-2</v>
      </c>
      <c r="D152" s="134">
        <v>4.6829999999999997E-2</v>
      </c>
      <c r="E152" s="134">
        <v>4.6789999999999998E-2</v>
      </c>
      <c r="F152" s="135">
        <v>2.3E-2</v>
      </c>
    </row>
    <row r="153" spans="1:6" ht="11.25">
      <c r="A153" s="133">
        <v>1984</v>
      </c>
      <c r="B153" s="115">
        <v>3</v>
      </c>
      <c r="C153" s="134">
        <v>5.058E-2</v>
      </c>
      <c r="D153" s="134">
        <v>5.0750000000000003E-2</v>
      </c>
      <c r="E153" s="134">
        <v>5.067E-2</v>
      </c>
      <c r="F153" s="135">
        <v>8.3000000000000004E-2</v>
      </c>
    </row>
    <row r="154" spans="1:6" ht="11.25">
      <c r="A154" s="133">
        <v>1984</v>
      </c>
      <c r="B154" s="115">
        <v>4</v>
      </c>
      <c r="C154" s="134">
        <v>5.1479999999999998E-2</v>
      </c>
      <c r="D154" s="134">
        <v>5.1729999999999998E-2</v>
      </c>
      <c r="E154" s="134">
        <v>5.1610000000000003E-2</v>
      </c>
      <c r="F154" s="135">
        <v>1.9E-2</v>
      </c>
    </row>
    <row r="155" spans="1:6" ht="11.25">
      <c r="A155" s="133">
        <v>1984</v>
      </c>
      <c r="B155" s="115">
        <v>5</v>
      </c>
      <c r="C155" s="134">
        <v>5.3870000000000001E-2</v>
      </c>
      <c r="D155" s="134">
        <v>5.4120000000000001E-2</v>
      </c>
      <c r="E155" s="134">
        <v>5.3999999999999999E-2</v>
      </c>
      <c r="F155" s="135">
        <v>4.5999999999999999E-2</v>
      </c>
    </row>
    <row r="156" spans="1:6" ht="11.25">
      <c r="A156" s="133">
        <v>1984</v>
      </c>
      <c r="B156" s="115">
        <v>6</v>
      </c>
      <c r="C156" s="134">
        <v>5.3719999999999997E-2</v>
      </c>
      <c r="D156" s="134">
        <v>5.3969999999999997E-2</v>
      </c>
      <c r="E156" s="134">
        <v>5.3850000000000002E-2</v>
      </c>
      <c r="F156" s="135">
        <v>-3.0000000000000001E-3</v>
      </c>
    </row>
    <row r="157" spans="1:6" ht="11.25">
      <c r="A157" s="133">
        <v>1984</v>
      </c>
      <c r="B157" s="115">
        <v>7</v>
      </c>
      <c r="C157" s="134">
        <v>5.5359999999999999E-2</v>
      </c>
      <c r="D157" s="134">
        <v>5.561E-2</v>
      </c>
      <c r="E157" s="134">
        <v>5.5489999999999998E-2</v>
      </c>
      <c r="F157" s="135">
        <v>0.03</v>
      </c>
    </row>
    <row r="158" spans="1:6" ht="11.25">
      <c r="A158" s="133">
        <v>1984</v>
      </c>
      <c r="B158" s="115">
        <v>8</v>
      </c>
      <c r="C158" s="134">
        <v>5.6070000000000002E-2</v>
      </c>
      <c r="D158" s="134">
        <v>5.6320000000000002E-2</v>
      </c>
      <c r="E158" s="134">
        <v>5.62E-2</v>
      </c>
      <c r="F158" s="135">
        <v>1.2999999999999999E-2</v>
      </c>
    </row>
    <row r="159" spans="1:6" ht="11.25">
      <c r="A159" s="133">
        <v>1984</v>
      </c>
      <c r="B159" s="115">
        <v>9</v>
      </c>
      <c r="C159" s="134">
        <v>5.765E-2</v>
      </c>
      <c r="D159" s="134">
        <v>5.79E-2</v>
      </c>
      <c r="E159" s="134">
        <v>5.7779999999999998E-2</v>
      </c>
      <c r="F159" s="135">
        <v>2.8000000000000001E-2</v>
      </c>
    </row>
    <row r="160" spans="1:6" ht="11.25">
      <c r="A160" s="133">
        <v>1984</v>
      </c>
      <c r="B160" s="115">
        <v>10</v>
      </c>
      <c r="C160" s="134">
        <v>6.1420000000000002E-2</v>
      </c>
      <c r="D160" s="134">
        <v>6.1670000000000003E-2</v>
      </c>
      <c r="E160" s="134">
        <v>6.1550000000000001E-2</v>
      </c>
      <c r="F160" s="135">
        <v>6.5000000000000002E-2</v>
      </c>
    </row>
    <row r="161" spans="1:6" ht="11.25">
      <c r="A161" s="133">
        <v>1984</v>
      </c>
      <c r="B161" s="115">
        <v>11</v>
      </c>
      <c r="C161" s="134">
        <v>6.608E-2</v>
      </c>
      <c r="D161" s="134">
        <v>6.633E-2</v>
      </c>
      <c r="E161" s="134">
        <v>6.6210000000000005E-2</v>
      </c>
      <c r="F161" s="135">
        <v>7.5999999999999998E-2</v>
      </c>
    </row>
    <row r="162" spans="1:6" ht="11.25">
      <c r="A162" s="133">
        <v>1984</v>
      </c>
      <c r="B162" s="115">
        <v>12</v>
      </c>
      <c r="C162" s="134">
        <v>7.2040000000000007E-2</v>
      </c>
      <c r="D162" s="134">
        <v>7.2289999999999993E-2</v>
      </c>
      <c r="E162" s="134">
        <v>7.2169999999999998E-2</v>
      </c>
      <c r="F162" s="135">
        <v>0.09</v>
      </c>
    </row>
    <row r="163" spans="1:6" ht="11.25">
      <c r="A163" s="133">
        <v>1985</v>
      </c>
      <c r="B163" s="115">
        <v>1</v>
      </c>
      <c r="C163" s="134">
        <v>7.6490000000000002E-2</v>
      </c>
      <c r="D163" s="134">
        <v>7.6749999999999999E-2</v>
      </c>
      <c r="E163" s="134">
        <v>7.6619999999999994E-2</v>
      </c>
      <c r="F163" s="135">
        <v>6.2E-2</v>
      </c>
    </row>
    <row r="164" spans="1:6" ht="11.25">
      <c r="A164" s="133">
        <v>1985</v>
      </c>
      <c r="B164" s="115">
        <v>2</v>
      </c>
      <c r="C164" s="134">
        <v>8.4540000000000004E-2</v>
      </c>
      <c r="D164" s="134">
        <v>8.4889999999999993E-2</v>
      </c>
      <c r="E164" s="134">
        <v>8.4720000000000004E-2</v>
      </c>
      <c r="F164" s="135">
        <v>0.106</v>
      </c>
    </row>
    <row r="165" spans="1:6" ht="11.25">
      <c r="A165" s="133">
        <v>1985</v>
      </c>
      <c r="B165" s="115">
        <v>3</v>
      </c>
      <c r="C165" s="134">
        <v>9.2299999999999993E-2</v>
      </c>
      <c r="D165" s="134">
        <v>9.2600000000000002E-2</v>
      </c>
      <c r="E165" s="134">
        <v>9.2450000000000004E-2</v>
      </c>
      <c r="F165" s="135">
        <v>9.0999999999999998E-2</v>
      </c>
    </row>
    <row r="166" spans="1:6" ht="11.25">
      <c r="A166" s="133">
        <v>1985</v>
      </c>
      <c r="B166" s="115">
        <v>4</v>
      </c>
      <c r="C166" s="134">
        <v>9.4359999999999999E-2</v>
      </c>
      <c r="D166" s="134">
        <v>9.4689999999999996E-2</v>
      </c>
      <c r="E166" s="134">
        <v>9.4530000000000003E-2</v>
      </c>
      <c r="F166" s="135">
        <v>2.1999999999999999E-2</v>
      </c>
    </row>
    <row r="167" spans="1:6" ht="11.25">
      <c r="A167" s="133">
        <v>1985</v>
      </c>
      <c r="B167" s="115">
        <v>5</v>
      </c>
      <c r="C167" s="134">
        <v>9.3030000000000002E-2</v>
      </c>
      <c r="D167" s="134">
        <v>9.3340000000000006E-2</v>
      </c>
      <c r="E167" s="134">
        <v>9.3189999999999995E-2</v>
      </c>
      <c r="F167" s="135">
        <v>-1.4E-2</v>
      </c>
    </row>
    <row r="168" spans="1:6" ht="11.25">
      <c r="A168" s="133">
        <v>1985</v>
      </c>
      <c r="B168" s="115">
        <v>6</v>
      </c>
      <c r="C168" s="134">
        <v>9.4280000000000003E-2</v>
      </c>
      <c r="D168" s="134">
        <v>9.4530000000000003E-2</v>
      </c>
      <c r="E168" s="134">
        <v>9.4409999999999994E-2</v>
      </c>
      <c r="F168" s="135">
        <v>1.2999999999999999E-2</v>
      </c>
    </row>
    <row r="169" spans="1:6" ht="11.25">
      <c r="A169" s="133">
        <v>1985</v>
      </c>
      <c r="B169" s="115">
        <v>7</v>
      </c>
      <c r="C169" s="134">
        <v>9.9769999999999998E-2</v>
      </c>
      <c r="D169" s="134">
        <v>0.10002</v>
      </c>
      <c r="E169" s="134">
        <v>9.9900000000000003E-2</v>
      </c>
      <c r="F169" s="135">
        <v>5.8000000000000003E-2</v>
      </c>
    </row>
    <row r="170" spans="1:6" ht="11.25">
      <c r="A170" s="133">
        <v>1985</v>
      </c>
      <c r="B170" s="115">
        <v>8</v>
      </c>
      <c r="C170" s="134">
        <v>0.10716000000000001</v>
      </c>
      <c r="D170" s="134">
        <v>0.10741000000000001</v>
      </c>
      <c r="E170" s="134">
        <v>0.10729</v>
      </c>
      <c r="F170" s="135">
        <v>7.3999999999999996E-2</v>
      </c>
    </row>
    <row r="171" spans="1:6" ht="11.25">
      <c r="A171" s="133">
        <v>1985</v>
      </c>
      <c r="B171" s="115">
        <v>9</v>
      </c>
      <c r="C171" s="134">
        <v>0.11139</v>
      </c>
      <c r="D171" s="134">
        <v>0.11164</v>
      </c>
      <c r="E171" s="134">
        <v>0.11151999999999999</v>
      </c>
      <c r="F171" s="135">
        <v>3.9E-2</v>
      </c>
    </row>
    <row r="172" spans="1:6" ht="11.25">
      <c r="A172" s="133">
        <v>1985</v>
      </c>
      <c r="B172" s="115">
        <v>10</v>
      </c>
      <c r="C172" s="134">
        <v>0.11555</v>
      </c>
      <c r="D172" s="134">
        <v>0.1158</v>
      </c>
      <c r="E172" s="134">
        <v>0.11568000000000001</v>
      </c>
      <c r="F172" s="135">
        <v>3.6999999999999998E-2</v>
      </c>
    </row>
    <row r="173" spans="1:6" ht="11.25">
      <c r="A173" s="133">
        <v>1985</v>
      </c>
      <c r="B173" s="115">
        <v>11</v>
      </c>
      <c r="C173" s="134">
        <v>0.12074</v>
      </c>
      <c r="D173" s="134">
        <v>0.12099</v>
      </c>
      <c r="E173" s="134">
        <v>0.12087000000000001</v>
      </c>
      <c r="F173" s="135">
        <v>4.4999999999999998E-2</v>
      </c>
    </row>
    <row r="174" spans="1:6" ht="11.25">
      <c r="A174" s="133">
        <v>1985</v>
      </c>
      <c r="B174" s="115">
        <v>12</v>
      </c>
      <c r="C174" s="134">
        <v>0.12470000000000001</v>
      </c>
      <c r="D174" s="134">
        <v>0.12495000000000001</v>
      </c>
      <c r="E174" s="134">
        <v>0.12483</v>
      </c>
      <c r="F174" s="135">
        <v>3.3000000000000002E-2</v>
      </c>
    </row>
    <row r="175" spans="1:6" ht="11.25">
      <c r="A175" s="133">
        <v>1986</v>
      </c>
      <c r="B175" s="115">
        <v>1</v>
      </c>
      <c r="C175" s="134">
        <v>0.12706000000000001</v>
      </c>
      <c r="D175" s="134">
        <v>0.12731000000000001</v>
      </c>
      <c r="E175" s="134">
        <v>0.12719</v>
      </c>
      <c r="F175" s="135">
        <v>1.9E-2</v>
      </c>
    </row>
    <row r="176" spans="1:6" ht="11.25">
      <c r="A176" s="133">
        <v>1986</v>
      </c>
      <c r="B176" s="115">
        <v>2</v>
      </c>
      <c r="C176" s="134">
        <v>0.13153999999999999</v>
      </c>
      <c r="D176" s="134">
        <v>0.13178999999999999</v>
      </c>
      <c r="E176" s="134">
        <v>0.13167000000000001</v>
      </c>
      <c r="F176" s="135">
        <v>3.5000000000000003E-2</v>
      </c>
    </row>
    <row r="177" spans="1:6" ht="11.25">
      <c r="A177" s="133">
        <v>1986</v>
      </c>
      <c r="B177" s="115">
        <v>3</v>
      </c>
      <c r="C177" s="134">
        <v>0.13572000000000001</v>
      </c>
      <c r="D177" s="134">
        <v>0.13597000000000001</v>
      </c>
      <c r="E177" s="134">
        <v>0.13585</v>
      </c>
      <c r="F177" s="135">
        <v>3.2000000000000001E-2</v>
      </c>
    </row>
    <row r="178" spans="1:6" ht="11.25">
      <c r="A178" s="133">
        <v>1986</v>
      </c>
      <c r="B178" s="115">
        <v>4</v>
      </c>
      <c r="C178" s="134">
        <v>0.13993</v>
      </c>
      <c r="D178" s="134">
        <v>0.14022999999999999</v>
      </c>
      <c r="E178" s="134">
        <v>0.14008000000000001</v>
      </c>
      <c r="F178" s="135">
        <v>3.1E-2</v>
      </c>
    </row>
    <row r="179" spans="1:6" ht="11.25">
      <c r="A179" s="133">
        <v>1986</v>
      </c>
      <c r="B179" s="115">
        <v>5</v>
      </c>
      <c r="C179" s="134">
        <v>0.14474000000000001</v>
      </c>
      <c r="D179" s="134">
        <v>0.14524000000000001</v>
      </c>
      <c r="E179" s="134">
        <v>0.14499000000000001</v>
      </c>
      <c r="F179" s="135">
        <v>3.5000000000000003E-2</v>
      </c>
    </row>
    <row r="180" spans="1:6" ht="11.25">
      <c r="A180" s="133">
        <v>1986</v>
      </c>
      <c r="B180" s="115">
        <v>6</v>
      </c>
      <c r="C180" s="134">
        <v>0.14917</v>
      </c>
      <c r="D180" s="134">
        <v>0.14967</v>
      </c>
      <c r="E180" s="134">
        <v>0.14942</v>
      </c>
      <c r="F180" s="135">
        <v>3.1E-2</v>
      </c>
    </row>
    <row r="181" spans="1:6" ht="11.25">
      <c r="A181" s="133">
        <v>1986</v>
      </c>
      <c r="B181" s="115">
        <v>7</v>
      </c>
      <c r="C181" s="134">
        <v>0.15289</v>
      </c>
      <c r="D181" s="134">
        <v>0.15339</v>
      </c>
      <c r="E181" s="134">
        <v>0.15314</v>
      </c>
      <c r="F181" s="135">
        <v>2.5000000000000001E-2</v>
      </c>
    </row>
    <row r="182" spans="1:6" ht="11.25">
      <c r="A182" s="133">
        <v>1986</v>
      </c>
      <c r="B182" s="115">
        <v>8</v>
      </c>
      <c r="C182" s="134">
        <v>0.15825</v>
      </c>
      <c r="D182" s="134">
        <v>0.15875</v>
      </c>
      <c r="E182" s="134">
        <v>0.1585</v>
      </c>
      <c r="F182" s="135">
        <v>3.5000000000000003E-2</v>
      </c>
    </row>
    <row r="183" spans="1:6" ht="11.25">
      <c r="A183" s="133">
        <v>1986</v>
      </c>
      <c r="B183" s="115">
        <v>9</v>
      </c>
      <c r="C183" s="134">
        <v>0.16216</v>
      </c>
      <c r="D183" s="134">
        <v>0.16283</v>
      </c>
      <c r="E183" s="134">
        <v>0.16250000000000001</v>
      </c>
      <c r="F183" s="135">
        <v>2.5000000000000001E-2</v>
      </c>
    </row>
    <row r="184" spans="1:6" ht="11.25">
      <c r="A184" s="133">
        <v>1986</v>
      </c>
      <c r="B184" s="115">
        <v>10</v>
      </c>
      <c r="C184" s="134">
        <v>0.16591</v>
      </c>
      <c r="D184" s="134">
        <v>0.16691</v>
      </c>
      <c r="E184" s="134">
        <v>0.16641</v>
      </c>
      <c r="F184" s="135">
        <v>2.4E-2</v>
      </c>
    </row>
    <row r="185" spans="1:6" ht="11.25">
      <c r="A185" s="133">
        <v>1986</v>
      </c>
      <c r="B185" s="115">
        <v>11</v>
      </c>
      <c r="C185" s="134">
        <v>0.17263999999999999</v>
      </c>
      <c r="D185" s="134">
        <v>0.17363999999999999</v>
      </c>
      <c r="E185" s="134">
        <v>0.17313999999999999</v>
      </c>
      <c r="F185" s="135">
        <v>0.04</v>
      </c>
    </row>
    <row r="186" spans="1:6" ht="11.25">
      <c r="A186" s="133">
        <v>1986</v>
      </c>
      <c r="B186" s="115">
        <v>12</v>
      </c>
      <c r="C186" s="134">
        <v>0.17749999999999999</v>
      </c>
      <c r="D186" s="134">
        <v>0.17849999999999999</v>
      </c>
      <c r="E186" s="134">
        <v>0.17799999999999999</v>
      </c>
      <c r="F186" s="135">
        <v>2.8000000000000001E-2</v>
      </c>
    </row>
    <row r="187" spans="1:6" ht="11.25">
      <c r="A187" s="133">
        <v>1987</v>
      </c>
      <c r="B187" s="115">
        <v>1</v>
      </c>
      <c r="C187" s="134">
        <v>0.18418000000000001</v>
      </c>
      <c r="D187" s="134">
        <v>0.18518000000000001</v>
      </c>
      <c r="E187" s="134">
        <v>0.18468000000000001</v>
      </c>
      <c r="F187" s="135">
        <v>3.7999999999999999E-2</v>
      </c>
    </row>
    <row r="188" spans="1:6" ht="11.25">
      <c r="A188" s="133">
        <v>1987</v>
      </c>
      <c r="B188" s="115">
        <v>2</v>
      </c>
      <c r="C188" s="134">
        <v>0.19114</v>
      </c>
      <c r="D188" s="134">
        <v>0.19214000000000001</v>
      </c>
      <c r="E188" s="134">
        <v>0.19164</v>
      </c>
      <c r="F188" s="135">
        <v>3.7999999999999999E-2</v>
      </c>
    </row>
    <row r="189" spans="1:6" ht="11.25">
      <c r="A189" s="133">
        <v>1987</v>
      </c>
      <c r="B189" s="115">
        <v>3</v>
      </c>
      <c r="C189" s="134">
        <v>0.19813</v>
      </c>
      <c r="D189" s="134">
        <v>0.19913</v>
      </c>
      <c r="E189" s="134">
        <v>0.19863</v>
      </c>
      <c r="F189" s="135">
        <v>3.5999999999999997E-2</v>
      </c>
    </row>
    <row r="190" spans="1:6" ht="11.25">
      <c r="A190" s="133">
        <v>1987</v>
      </c>
      <c r="B190" s="115">
        <v>4</v>
      </c>
      <c r="C190" s="134">
        <v>0.20530000000000001</v>
      </c>
      <c r="D190" s="134">
        <v>0.20630000000000001</v>
      </c>
      <c r="E190" s="134">
        <v>0.20580000000000001</v>
      </c>
      <c r="F190" s="135">
        <v>3.5999999999999997E-2</v>
      </c>
    </row>
    <row r="191" spans="1:6" ht="11.25">
      <c r="A191" s="133">
        <v>1987</v>
      </c>
      <c r="B191" s="115">
        <v>5</v>
      </c>
      <c r="C191" s="134">
        <v>0.21260999999999999</v>
      </c>
      <c r="D191" s="134">
        <v>0.21360999999999999</v>
      </c>
      <c r="E191" s="134">
        <v>0.21310999999999999</v>
      </c>
      <c r="F191" s="135">
        <v>3.5999999999999997E-2</v>
      </c>
    </row>
    <row r="192" spans="1:6" ht="11.25">
      <c r="A192" s="133">
        <v>1987</v>
      </c>
      <c r="B192" s="115">
        <v>6</v>
      </c>
      <c r="C192" s="134">
        <v>0.21889</v>
      </c>
      <c r="D192" s="134">
        <v>0.21989</v>
      </c>
      <c r="E192" s="134">
        <v>0.21939</v>
      </c>
      <c r="F192" s="135">
        <v>2.9000000000000001E-2</v>
      </c>
    </row>
    <row r="193" spans="1:6" ht="11.25">
      <c r="A193" s="133">
        <v>1987</v>
      </c>
      <c r="B193" s="115">
        <v>7</v>
      </c>
      <c r="C193" s="134">
        <v>0.22656000000000001</v>
      </c>
      <c r="D193" s="134">
        <v>0.22756000000000001</v>
      </c>
      <c r="E193" s="134">
        <v>0.22706000000000001</v>
      </c>
      <c r="F193" s="135">
        <v>3.5000000000000003E-2</v>
      </c>
    </row>
    <row r="194" spans="1:6" ht="11.25">
      <c r="A194" s="133">
        <v>1987</v>
      </c>
      <c r="B194" s="115">
        <v>8</v>
      </c>
      <c r="C194" s="134">
        <v>0.23397999999999999</v>
      </c>
      <c r="D194" s="134">
        <v>0.23497999999999999</v>
      </c>
      <c r="E194" s="134">
        <v>0.23447999999999999</v>
      </c>
      <c r="F194" s="135">
        <v>3.3000000000000002E-2</v>
      </c>
    </row>
    <row r="195" spans="1:6" ht="11.25">
      <c r="A195" s="133">
        <v>1987</v>
      </c>
      <c r="B195" s="115">
        <v>9</v>
      </c>
      <c r="C195" s="134">
        <v>0.24401999999999999</v>
      </c>
      <c r="D195" s="134">
        <v>0.24525</v>
      </c>
      <c r="E195" s="134">
        <v>0.24464</v>
      </c>
      <c r="F195" s="135">
        <v>4.2999999999999997E-2</v>
      </c>
    </row>
    <row r="196" spans="1:6" ht="11.25">
      <c r="A196" s="133">
        <v>1987</v>
      </c>
      <c r="B196" s="115">
        <v>10</v>
      </c>
      <c r="C196" s="134">
        <v>0.25385999999999997</v>
      </c>
      <c r="D196" s="134">
        <v>0.25534000000000001</v>
      </c>
      <c r="E196" s="134">
        <v>0.25459999999999999</v>
      </c>
      <c r="F196" s="135">
        <v>4.1000000000000002E-2</v>
      </c>
    </row>
    <row r="197" spans="1:6" ht="11.25">
      <c r="A197" s="133">
        <v>1987</v>
      </c>
      <c r="B197" s="115">
        <v>11</v>
      </c>
      <c r="C197" s="134">
        <v>0.26423999999999997</v>
      </c>
      <c r="D197" s="134">
        <v>0.26573999999999998</v>
      </c>
      <c r="E197" s="134">
        <v>0.26499</v>
      </c>
      <c r="F197" s="135">
        <v>4.1000000000000002E-2</v>
      </c>
    </row>
    <row r="198" spans="1:6" ht="11.25">
      <c r="A198" s="133">
        <v>1987</v>
      </c>
      <c r="B198" s="115">
        <v>12</v>
      </c>
      <c r="C198" s="134">
        <v>0.27459</v>
      </c>
      <c r="D198" s="134">
        <v>0.27609</v>
      </c>
      <c r="E198" s="134">
        <v>0.27533999999999997</v>
      </c>
      <c r="F198" s="135">
        <v>3.9E-2</v>
      </c>
    </row>
    <row r="199" spans="1:6" ht="11.25">
      <c r="A199" s="133">
        <v>1988</v>
      </c>
      <c r="B199" s="115">
        <v>1</v>
      </c>
      <c r="C199" s="134">
        <v>0.28633999999999998</v>
      </c>
      <c r="D199" s="134">
        <v>0.28758</v>
      </c>
      <c r="E199" s="134">
        <v>0.28695999999999999</v>
      </c>
      <c r="F199" s="135">
        <v>4.2000000000000003E-2</v>
      </c>
    </row>
    <row r="200" spans="1:6" ht="11.25">
      <c r="A200" s="133">
        <v>1988</v>
      </c>
      <c r="B200" s="115">
        <v>2</v>
      </c>
      <c r="C200" s="134">
        <v>0.29763000000000001</v>
      </c>
      <c r="D200" s="134">
        <v>0.29863000000000001</v>
      </c>
      <c r="E200" s="134">
        <v>0.29813000000000001</v>
      </c>
      <c r="F200" s="135">
        <v>3.9E-2</v>
      </c>
    </row>
    <row r="201" spans="1:6" ht="11.25">
      <c r="A201" s="133">
        <v>1988</v>
      </c>
      <c r="B201" s="115">
        <v>3</v>
      </c>
      <c r="C201" s="134">
        <v>0.31008000000000002</v>
      </c>
      <c r="D201" s="134">
        <v>0.31108000000000002</v>
      </c>
      <c r="E201" s="134">
        <v>0.31058000000000002</v>
      </c>
      <c r="F201" s="135">
        <v>4.2000000000000003E-2</v>
      </c>
    </row>
    <row r="202" spans="1:6" ht="11.25">
      <c r="A202" s="133">
        <v>1988</v>
      </c>
      <c r="B202" s="115">
        <v>4</v>
      </c>
      <c r="C202" s="134">
        <v>0.32284000000000002</v>
      </c>
      <c r="D202" s="134">
        <v>0.32384000000000002</v>
      </c>
      <c r="E202" s="134">
        <v>0.32334000000000002</v>
      </c>
      <c r="F202" s="135">
        <v>4.1000000000000002E-2</v>
      </c>
    </row>
    <row r="203" spans="1:6" ht="11.25">
      <c r="A203" s="133">
        <v>1988</v>
      </c>
      <c r="B203" s="115">
        <v>5</v>
      </c>
      <c r="C203" s="134">
        <v>0.33513999999999999</v>
      </c>
      <c r="D203" s="134">
        <v>0.33613999999999999</v>
      </c>
      <c r="E203" s="134">
        <v>0.33563999999999999</v>
      </c>
      <c r="F203" s="135">
        <v>3.7999999999999999E-2</v>
      </c>
    </row>
    <row r="204" spans="1:6" ht="11.25">
      <c r="A204" s="133">
        <v>1988</v>
      </c>
      <c r="B204" s="115">
        <v>6</v>
      </c>
      <c r="C204" s="134">
        <v>0.34743000000000002</v>
      </c>
      <c r="D204" s="134">
        <v>0.34843000000000002</v>
      </c>
      <c r="E204" s="134">
        <v>0.34793000000000002</v>
      </c>
      <c r="F204" s="135">
        <v>3.6999999999999998E-2</v>
      </c>
    </row>
    <row r="205" spans="1:6" ht="11.25">
      <c r="A205" s="133">
        <v>1988</v>
      </c>
      <c r="B205" s="115">
        <v>7</v>
      </c>
      <c r="C205" s="134">
        <v>0.35982999999999998</v>
      </c>
      <c r="D205" s="134">
        <v>0.36082999999999998</v>
      </c>
      <c r="E205" s="134">
        <v>0.36032999999999998</v>
      </c>
      <c r="F205" s="135">
        <v>3.5999999999999997E-2</v>
      </c>
    </row>
    <row r="206" spans="1:6" ht="11.25">
      <c r="A206" s="133">
        <v>1988</v>
      </c>
      <c r="B206" s="115">
        <v>8</v>
      </c>
      <c r="C206" s="134">
        <v>0.37492999999999999</v>
      </c>
      <c r="D206" s="134">
        <v>0.37592999999999999</v>
      </c>
      <c r="E206" s="134">
        <v>0.37542999999999999</v>
      </c>
      <c r="F206" s="135">
        <v>4.2000000000000003E-2</v>
      </c>
    </row>
    <row r="207" spans="1:6" ht="11.25">
      <c r="A207" s="133">
        <v>1988</v>
      </c>
      <c r="B207" s="115">
        <v>9</v>
      </c>
      <c r="C207" s="134">
        <v>0.39056999999999997</v>
      </c>
      <c r="D207" s="134">
        <v>0.39156999999999997</v>
      </c>
      <c r="E207" s="134">
        <v>0.39106999999999997</v>
      </c>
      <c r="F207" s="135">
        <v>4.2000000000000003E-2</v>
      </c>
    </row>
    <row r="208" spans="1:6" ht="11.25">
      <c r="A208" s="133">
        <v>1988</v>
      </c>
      <c r="B208" s="115">
        <v>10</v>
      </c>
      <c r="C208" s="134">
        <v>0.40675</v>
      </c>
      <c r="D208" s="134">
        <v>0.40775</v>
      </c>
      <c r="E208" s="134">
        <v>0.40725</v>
      </c>
      <c r="F208" s="135">
        <v>4.1000000000000002E-2</v>
      </c>
    </row>
    <row r="209" spans="1:6" ht="11.25">
      <c r="A209" s="133">
        <v>1988</v>
      </c>
      <c r="B209" s="115">
        <v>11</v>
      </c>
      <c r="C209" s="134">
        <v>0.42564999999999997</v>
      </c>
      <c r="D209" s="134">
        <v>0.42664999999999997</v>
      </c>
      <c r="E209" s="134">
        <v>0.42614999999999997</v>
      </c>
      <c r="F209" s="135">
        <v>4.5999999999999999E-2</v>
      </c>
    </row>
    <row r="210" spans="1:6" ht="11.25">
      <c r="A210" s="133">
        <v>1988</v>
      </c>
      <c r="B210" s="115">
        <v>12</v>
      </c>
      <c r="C210" s="134">
        <v>0.44395000000000001</v>
      </c>
      <c r="D210" s="134">
        <v>0.44495000000000001</v>
      </c>
      <c r="E210" s="134">
        <v>0.44445000000000001</v>
      </c>
      <c r="F210" s="135">
        <v>4.2999999999999997E-2</v>
      </c>
    </row>
    <row r="211" spans="1:6" ht="11.25">
      <c r="A211" s="133">
        <v>1989</v>
      </c>
      <c r="B211" s="115">
        <v>1</v>
      </c>
      <c r="C211" s="134">
        <v>0.46013999999999999</v>
      </c>
      <c r="D211" s="134">
        <v>0.46113999999999999</v>
      </c>
      <c r="E211" s="134">
        <v>0.46063999999999999</v>
      </c>
      <c r="F211" s="135">
        <v>3.5999999999999997E-2</v>
      </c>
    </row>
    <row r="212" spans="1:6" ht="11.25">
      <c r="A212" s="133">
        <v>1989</v>
      </c>
      <c r="B212" s="115">
        <v>2</v>
      </c>
      <c r="C212" s="134">
        <v>0.47653000000000001</v>
      </c>
      <c r="D212" s="134">
        <v>0.47753000000000001</v>
      </c>
      <c r="E212" s="134">
        <v>0.47703000000000001</v>
      </c>
      <c r="F212" s="135">
        <v>3.5999999999999997E-2</v>
      </c>
    </row>
    <row r="213" spans="1:6" ht="11.25">
      <c r="A213" s="133">
        <v>1989</v>
      </c>
      <c r="B213" s="115">
        <v>3</v>
      </c>
      <c r="C213" s="134">
        <v>0.49685000000000001</v>
      </c>
      <c r="D213" s="134">
        <v>0.49785000000000001</v>
      </c>
      <c r="E213" s="134">
        <v>0.49735000000000001</v>
      </c>
      <c r="F213" s="135">
        <v>4.2999999999999997E-2</v>
      </c>
    </row>
    <row r="214" spans="1:6" ht="11.25">
      <c r="A214" s="133">
        <v>1989</v>
      </c>
      <c r="B214" s="115">
        <v>4</v>
      </c>
      <c r="C214" s="134">
        <v>0.52129000000000003</v>
      </c>
      <c r="D214" s="134">
        <v>0.52229000000000003</v>
      </c>
      <c r="E214" s="134">
        <v>0.52178999999999998</v>
      </c>
      <c r="F214" s="135">
        <v>4.9000000000000002E-2</v>
      </c>
    </row>
    <row r="215" spans="1:6" ht="11.25">
      <c r="A215" s="133">
        <v>1989</v>
      </c>
      <c r="B215" s="115">
        <v>5</v>
      </c>
      <c r="C215" s="134">
        <v>0.54712000000000005</v>
      </c>
      <c r="D215" s="134">
        <v>0.54812000000000005</v>
      </c>
      <c r="E215" s="134">
        <v>0.54762</v>
      </c>
      <c r="F215" s="135">
        <v>0.05</v>
      </c>
    </row>
    <row r="216" spans="1:6" ht="11.25">
      <c r="A216" s="133">
        <v>1989</v>
      </c>
      <c r="B216" s="115">
        <v>6</v>
      </c>
      <c r="C216" s="134">
        <v>0.57404999999999995</v>
      </c>
      <c r="D216" s="134">
        <v>0.57504999999999995</v>
      </c>
      <c r="E216" s="134">
        <v>0.57455000000000001</v>
      </c>
      <c r="F216" s="135">
        <v>4.9000000000000002E-2</v>
      </c>
    </row>
    <row r="217" spans="1:6" ht="11.25">
      <c r="A217" s="133">
        <v>1989</v>
      </c>
      <c r="B217" s="115">
        <v>7</v>
      </c>
      <c r="C217" s="134">
        <v>0.61021000000000003</v>
      </c>
      <c r="D217" s="134">
        <v>0.61121000000000003</v>
      </c>
      <c r="E217" s="134">
        <v>0.61070999999999998</v>
      </c>
      <c r="F217" s="135">
        <v>6.3E-2</v>
      </c>
    </row>
    <row r="218" spans="1:6" ht="11.25">
      <c r="A218" s="133">
        <v>1989</v>
      </c>
      <c r="B218" s="115">
        <v>8</v>
      </c>
      <c r="C218" s="134">
        <v>0.64315999999999995</v>
      </c>
      <c r="D218" s="134">
        <v>0.64415999999999995</v>
      </c>
      <c r="E218" s="134">
        <v>0.64366000000000001</v>
      </c>
      <c r="F218" s="135">
        <v>5.3999999999999999E-2</v>
      </c>
    </row>
    <row r="219" spans="1:6" ht="11.25">
      <c r="A219" s="133">
        <v>1989</v>
      </c>
      <c r="B219" s="115">
        <v>9</v>
      </c>
      <c r="C219" s="134">
        <v>0.67798000000000003</v>
      </c>
      <c r="D219" s="134">
        <v>0.67898000000000003</v>
      </c>
      <c r="E219" s="134">
        <v>0.67847999999999997</v>
      </c>
      <c r="F219" s="135">
        <v>5.3999999999999999E-2</v>
      </c>
    </row>
    <row r="220" spans="1:6" ht="11.25">
      <c r="A220" s="133">
        <v>1989</v>
      </c>
      <c r="B220" s="115">
        <v>10</v>
      </c>
      <c r="C220" s="134">
        <v>0.71133000000000002</v>
      </c>
      <c r="D220" s="134">
        <v>0.71233000000000002</v>
      </c>
      <c r="E220" s="134">
        <v>0.71182999999999996</v>
      </c>
      <c r="F220" s="135">
        <v>4.9000000000000002E-2</v>
      </c>
    </row>
    <row r="221" spans="1:6" ht="11.25">
      <c r="A221" s="133">
        <v>1989</v>
      </c>
      <c r="B221" s="115">
        <v>11</v>
      </c>
      <c r="C221" s="134">
        <v>0.74938000000000005</v>
      </c>
      <c r="D221" s="134">
        <v>0.75038000000000005</v>
      </c>
      <c r="E221" s="134">
        <v>0.74987999999999999</v>
      </c>
      <c r="F221" s="135">
        <v>5.2999999999999999E-2</v>
      </c>
    </row>
    <row r="222" spans="1:6" ht="11.25">
      <c r="A222" s="133">
        <v>1989</v>
      </c>
      <c r="B222" s="115">
        <v>12</v>
      </c>
      <c r="C222" s="134">
        <v>0.78610000000000002</v>
      </c>
      <c r="D222" s="134">
        <v>0.78710000000000002</v>
      </c>
      <c r="E222" s="134">
        <v>0.78659999999999997</v>
      </c>
      <c r="F222" s="135">
        <v>4.9000000000000002E-2</v>
      </c>
    </row>
    <row r="223" spans="1:6" ht="11.25">
      <c r="A223" s="133">
        <v>1990</v>
      </c>
      <c r="B223" s="115">
        <v>1</v>
      </c>
      <c r="C223" s="134">
        <v>0.83231999999999995</v>
      </c>
      <c r="D223" s="134">
        <v>0.83331999999999995</v>
      </c>
      <c r="E223" s="134">
        <v>0.83282</v>
      </c>
      <c r="F223" s="135">
        <v>5.8999999999999997E-2</v>
      </c>
    </row>
    <row r="224" spans="1:6" ht="11.25">
      <c r="A224" s="133">
        <v>1990</v>
      </c>
      <c r="B224" s="115">
        <v>2</v>
      </c>
      <c r="C224" s="134">
        <v>0.87949999999999995</v>
      </c>
      <c r="D224" s="134">
        <v>0.88132999999999995</v>
      </c>
      <c r="E224" s="134">
        <v>0.88041999999999998</v>
      </c>
      <c r="F224" s="135">
        <v>5.7000000000000002E-2</v>
      </c>
    </row>
    <row r="225" spans="1:6" ht="11.25">
      <c r="A225" s="133">
        <v>1990</v>
      </c>
      <c r="B225" s="115">
        <v>3</v>
      </c>
      <c r="C225" s="134">
        <v>0.93313999999999997</v>
      </c>
      <c r="D225" s="134">
        <v>0.93513999999999997</v>
      </c>
      <c r="E225" s="134">
        <v>0.93413999999999997</v>
      </c>
      <c r="F225" s="135">
        <v>6.0999999999999999E-2</v>
      </c>
    </row>
    <row r="226" spans="1:6" ht="11.25">
      <c r="A226" s="133">
        <v>1990</v>
      </c>
      <c r="B226" s="115">
        <v>4</v>
      </c>
      <c r="C226" s="134">
        <v>1.01387</v>
      </c>
      <c r="D226" s="134">
        <v>1.0158700000000001</v>
      </c>
      <c r="E226" s="134">
        <v>1.0148699999999999</v>
      </c>
      <c r="F226" s="135">
        <v>8.5999999999999993E-2</v>
      </c>
    </row>
    <row r="227" spans="1:6" ht="11.25">
      <c r="A227" s="133">
        <v>1990</v>
      </c>
      <c r="B227" s="115">
        <v>5</v>
      </c>
      <c r="C227" s="134">
        <v>1.08684</v>
      </c>
      <c r="D227" s="134">
        <v>1.08884</v>
      </c>
      <c r="E227" s="134">
        <v>1.0878399999999999</v>
      </c>
      <c r="F227" s="135">
        <v>7.1999999999999995E-2</v>
      </c>
    </row>
    <row r="228" spans="1:6" ht="11.25">
      <c r="A228" s="133">
        <v>1990</v>
      </c>
      <c r="B228" s="115">
        <v>6</v>
      </c>
      <c r="C228" s="134">
        <v>1.1484000000000001</v>
      </c>
      <c r="D228" s="134">
        <v>1.1504000000000001</v>
      </c>
      <c r="E228" s="134">
        <v>1.1494</v>
      </c>
      <c r="F228" s="135">
        <v>5.7000000000000002E-2</v>
      </c>
    </row>
    <row r="229" spans="1:6" ht="11.25">
      <c r="A229" s="133">
        <v>1990</v>
      </c>
      <c r="B229" s="115">
        <v>7</v>
      </c>
      <c r="C229" s="134">
        <v>1.20452</v>
      </c>
      <c r="D229" s="134">
        <v>1.20652</v>
      </c>
      <c r="E229" s="134">
        <v>1.2055199999999999</v>
      </c>
      <c r="F229" s="135">
        <v>4.9000000000000002E-2</v>
      </c>
    </row>
    <row r="230" spans="1:6" ht="11.25">
      <c r="A230" s="133">
        <v>1990</v>
      </c>
      <c r="B230" s="115">
        <v>8</v>
      </c>
      <c r="C230" s="134">
        <v>1.2513000000000001</v>
      </c>
      <c r="D230" s="134">
        <v>1.2533000000000001</v>
      </c>
      <c r="E230" s="134">
        <v>1.2523</v>
      </c>
      <c r="F230" s="135">
        <v>3.9E-2</v>
      </c>
    </row>
    <row r="231" spans="1:6" ht="11.25">
      <c r="A231" s="133">
        <v>1990</v>
      </c>
      <c r="B231" s="115">
        <v>9</v>
      </c>
      <c r="C231" s="134">
        <v>1.30853</v>
      </c>
      <c r="D231" s="134">
        <v>1.3094300000000001</v>
      </c>
      <c r="E231" s="134">
        <v>1.30898</v>
      </c>
      <c r="F231" s="135">
        <v>4.4999999999999998E-2</v>
      </c>
    </row>
    <row r="232" spans="1:6" ht="11.25">
      <c r="A232" s="133">
        <v>1990</v>
      </c>
      <c r="B232" s="115">
        <v>10</v>
      </c>
      <c r="C232" s="134">
        <v>1.3632500000000001</v>
      </c>
      <c r="D232" s="134">
        <v>1.3642000000000001</v>
      </c>
      <c r="E232" s="134">
        <v>1.3637300000000001</v>
      </c>
      <c r="F232" s="135">
        <v>4.2000000000000003E-2</v>
      </c>
    </row>
    <row r="233" spans="1:6" ht="11.25">
      <c r="A233" s="133">
        <v>1990</v>
      </c>
      <c r="B233" s="115">
        <v>11</v>
      </c>
      <c r="C233" s="134">
        <v>1.4618100000000001</v>
      </c>
      <c r="D233" s="134">
        <v>1.4628099999999999</v>
      </c>
      <c r="E233" s="134">
        <v>1.46231</v>
      </c>
      <c r="F233" s="135">
        <v>7.1999999999999995E-2</v>
      </c>
    </row>
    <row r="234" spans="1:6" ht="11.25">
      <c r="A234" s="133">
        <v>1990</v>
      </c>
      <c r="B234" s="115">
        <v>12</v>
      </c>
      <c r="C234" s="134">
        <v>1.55033</v>
      </c>
      <c r="D234" s="134">
        <v>1.5514300000000001</v>
      </c>
      <c r="E234" s="134">
        <v>1.55088</v>
      </c>
      <c r="F234" s="135">
        <v>6.0999999999999999E-2</v>
      </c>
    </row>
    <row r="235" spans="1:6" ht="11.25">
      <c r="A235" s="133">
        <v>1991</v>
      </c>
      <c r="B235" s="115">
        <v>1</v>
      </c>
      <c r="C235" s="134">
        <v>1.6268800000000001</v>
      </c>
      <c r="D235" s="134">
        <v>1.62788</v>
      </c>
      <c r="E235" s="134">
        <v>1.62738</v>
      </c>
      <c r="F235" s="135">
        <v>4.9000000000000002E-2</v>
      </c>
    </row>
    <row r="236" spans="1:6" ht="11.25">
      <c r="A236" s="133">
        <v>1991</v>
      </c>
      <c r="B236" s="115">
        <v>2</v>
      </c>
      <c r="C236" s="134">
        <v>1.70461</v>
      </c>
      <c r="D236" s="134">
        <v>1.7056100000000001</v>
      </c>
      <c r="E236" s="134">
        <v>1.7051099999999999</v>
      </c>
      <c r="F236" s="135">
        <v>4.8000000000000001E-2</v>
      </c>
    </row>
    <row r="237" spans="1:6" ht="11.25">
      <c r="A237" s="133">
        <v>1991</v>
      </c>
      <c r="B237" s="115">
        <v>3</v>
      </c>
      <c r="C237" s="134">
        <v>1.75688</v>
      </c>
      <c r="D237" s="134">
        <v>1.758</v>
      </c>
      <c r="E237" s="134">
        <v>1.7574399999999999</v>
      </c>
      <c r="F237" s="135">
        <v>3.1E-2</v>
      </c>
    </row>
    <row r="238" spans="1:6" ht="11.25">
      <c r="A238" s="133">
        <v>1991</v>
      </c>
      <c r="B238" s="115">
        <v>4</v>
      </c>
      <c r="C238" s="134">
        <v>1.8409500000000001</v>
      </c>
      <c r="D238" s="134">
        <v>1.84219</v>
      </c>
      <c r="E238" s="134">
        <v>1.8415699999999999</v>
      </c>
      <c r="F238" s="135">
        <v>4.8000000000000001E-2</v>
      </c>
    </row>
    <row r="239" spans="1:6" ht="11.25">
      <c r="A239" s="133">
        <v>1991</v>
      </c>
      <c r="B239" s="115">
        <v>5</v>
      </c>
      <c r="C239" s="134">
        <v>1.8933800000000001</v>
      </c>
      <c r="D239" s="134">
        <v>1.89476</v>
      </c>
      <c r="E239" s="134">
        <v>1.8940699999999999</v>
      </c>
      <c r="F239" s="135">
        <v>2.9000000000000001E-2</v>
      </c>
    </row>
    <row r="240" spans="1:6" ht="11.25">
      <c r="A240" s="133">
        <v>1991</v>
      </c>
      <c r="B240" s="115">
        <v>6</v>
      </c>
      <c r="C240" s="134">
        <v>1.95563</v>
      </c>
      <c r="D240" s="134">
        <v>1.95679</v>
      </c>
      <c r="E240" s="134">
        <v>1.95621</v>
      </c>
      <c r="F240" s="135">
        <v>3.3000000000000002E-2</v>
      </c>
    </row>
    <row r="241" spans="1:6" ht="11.25">
      <c r="A241" s="133">
        <v>1991</v>
      </c>
      <c r="B241" s="115">
        <v>7</v>
      </c>
      <c r="C241" s="134">
        <v>2.0292300000000001</v>
      </c>
      <c r="D241" s="134">
        <v>2.0304500000000001</v>
      </c>
      <c r="E241" s="134">
        <v>2.0298400000000001</v>
      </c>
      <c r="F241" s="135">
        <v>3.7999999999999999E-2</v>
      </c>
    </row>
    <row r="242" spans="1:6" ht="11.25">
      <c r="A242" s="133">
        <v>1991</v>
      </c>
      <c r="B242" s="115">
        <v>8</v>
      </c>
      <c r="C242" s="134">
        <v>2.10982</v>
      </c>
      <c r="D242" s="134">
        <v>2.1110000000000002</v>
      </c>
      <c r="E242" s="134">
        <v>2.1104099999999999</v>
      </c>
      <c r="F242" s="135">
        <v>0.04</v>
      </c>
    </row>
    <row r="243" spans="1:6" ht="11.25">
      <c r="A243" s="133">
        <v>1991</v>
      </c>
      <c r="B243" s="115">
        <v>9</v>
      </c>
      <c r="C243" s="134">
        <v>2.1928100000000001</v>
      </c>
      <c r="D243" s="134">
        <v>2.194</v>
      </c>
      <c r="E243" s="134">
        <v>2.1934100000000001</v>
      </c>
      <c r="F243" s="135">
        <v>3.9E-2</v>
      </c>
    </row>
    <row r="244" spans="1:6" ht="11.25">
      <c r="A244" s="133">
        <v>1991</v>
      </c>
      <c r="B244" s="115">
        <v>10</v>
      </c>
      <c r="C244" s="134">
        <v>2.2809599999999999</v>
      </c>
      <c r="D244" s="134">
        <v>2.2819600000000002</v>
      </c>
      <c r="E244" s="134">
        <v>2.28146</v>
      </c>
      <c r="F244" s="135">
        <v>0.04</v>
      </c>
    </row>
    <row r="245" spans="1:6" ht="11.25">
      <c r="A245" s="133">
        <v>1991</v>
      </c>
      <c r="B245" s="115">
        <v>11</v>
      </c>
      <c r="C245" s="134">
        <v>2.37181</v>
      </c>
      <c r="D245" s="134">
        <v>2.3731</v>
      </c>
      <c r="E245" s="134">
        <v>2.3724599999999998</v>
      </c>
      <c r="F245" s="135">
        <v>0.04</v>
      </c>
    </row>
    <row r="246" spans="1:6" ht="11.25">
      <c r="A246" s="133">
        <v>1991</v>
      </c>
      <c r="B246" s="115">
        <v>12</v>
      </c>
      <c r="C246" s="134">
        <v>2.4489999999999998</v>
      </c>
      <c r="D246" s="134">
        <v>2.4500000000000002</v>
      </c>
      <c r="E246" s="134">
        <v>2.4495</v>
      </c>
      <c r="F246" s="135">
        <v>3.2000000000000001E-2</v>
      </c>
    </row>
    <row r="247" spans="1:6" ht="11.25">
      <c r="A247" s="133">
        <v>1992</v>
      </c>
      <c r="B247" s="115">
        <v>1</v>
      </c>
      <c r="C247" s="134">
        <v>2.5435500000000002</v>
      </c>
      <c r="D247" s="134">
        <v>2.5465</v>
      </c>
      <c r="E247" s="134">
        <v>2.5450300000000001</v>
      </c>
      <c r="F247" s="135">
        <v>3.9E-2</v>
      </c>
    </row>
    <row r="248" spans="1:6" ht="11.25">
      <c r="A248" s="133">
        <v>1992</v>
      </c>
      <c r="B248" s="115">
        <v>2</v>
      </c>
      <c r="C248" s="134">
        <v>2.6194999999999999</v>
      </c>
      <c r="D248" s="134">
        <v>2.6215000000000002</v>
      </c>
      <c r="E248" s="134">
        <v>2.6204999999999998</v>
      </c>
      <c r="F248" s="135">
        <v>0.03</v>
      </c>
    </row>
    <row r="249" spans="1:6" ht="11.25">
      <c r="A249" s="133">
        <v>1992</v>
      </c>
      <c r="B249" s="115">
        <v>3</v>
      </c>
      <c r="C249" s="134">
        <v>2.7236500000000001</v>
      </c>
      <c r="D249" s="134">
        <v>2.7256499999999999</v>
      </c>
      <c r="E249" s="134">
        <v>2.72465</v>
      </c>
      <c r="F249" s="135">
        <v>0.04</v>
      </c>
    </row>
    <row r="250" spans="1:6" ht="11.25">
      <c r="A250" s="133">
        <v>1992</v>
      </c>
      <c r="B250" s="115">
        <v>4</v>
      </c>
      <c r="C250" s="134">
        <v>2.8299500000000002</v>
      </c>
      <c r="D250" s="134">
        <v>2.83195</v>
      </c>
      <c r="E250" s="134">
        <v>2.8309500000000001</v>
      </c>
      <c r="F250" s="135">
        <v>3.9E-2</v>
      </c>
    </row>
    <row r="251" spans="1:6" ht="11.25">
      <c r="A251" s="133">
        <v>1992</v>
      </c>
      <c r="B251" s="115">
        <v>5</v>
      </c>
      <c r="C251" s="134">
        <v>2.9297800000000001</v>
      </c>
      <c r="D251" s="134">
        <v>2.9317799999999998</v>
      </c>
      <c r="E251" s="134">
        <v>2.9307799999999999</v>
      </c>
      <c r="F251" s="135">
        <v>3.5000000000000003E-2</v>
      </c>
    </row>
    <row r="252" spans="1:6" ht="11.25">
      <c r="A252" s="133">
        <v>1992</v>
      </c>
      <c r="B252" s="115">
        <v>6</v>
      </c>
      <c r="C252" s="134">
        <v>3.0036200000000002</v>
      </c>
      <c r="D252" s="134">
        <v>3.00562</v>
      </c>
      <c r="E252" s="134">
        <v>3.0046200000000001</v>
      </c>
      <c r="F252" s="135">
        <v>2.5000000000000001E-2</v>
      </c>
    </row>
    <row r="253" spans="1:6" ht="11.25">
      <c r="A253" s="133">
        <v>1992</v>
      </c>
      <c r="B253" s="115">
        <v>7</v>
      </c>
      <c r="C253" s="134">
        <v>3.0889600000000002</v>
      </c>
      <c r="D253" s="134">
        <v>3.0909599999999999</v>
      </c>
      <c r="E253" s="134">
        <v>3.08996</v>
      </c>
      <c r="F253" s="135">
        <v>2.8000000000000001E-2</v>
      </c>
    </row>
    <row r="254" spans="1:6" ht="11.25">
      <c r="A254" s="133">
        <v>1992</v>
      </c>
      <c r="B254" s="115">
        <v>8</v>
      </c>
      <c r="C254" s="134">
        <v>3.1612100000000001</v>
      </c>
      <c r="D254" s="134">
        <v>3.1632099999999999</v>
      </c>
      <c r="E254" s="134">
        <v>3.16221</v>
      </c>
      <c r="F254" s="135">
        <v>2.3E-2</v>
      </c>
    </row>
    <row r="255" spans="1:6" ht="11.25">
      <c r="A255" s="133">
        <v>1992</v>
      </c>
      <c r="B255" s="115">
        <v>9</v>
      </c>
      <c r="C255" s="134">
        <v>3.24255</v>
      </c>
      <c r="D255" s="134">
        <v>3.2445499999999998</v>
      </c>
      <c r="E255" s="134">
        <v>3.2435499999999999</v>
      </c>
      <c r="F255" s="135">
        <v>2.5999999999999999E-2</v>
      </c>
    </row>
    <row r="256" spans="1:6" ht="11.25">
      <c r="A256" s="133">
        <v>1992</v>
      </c>
      <c r="B256" s="115">
        <v>10</v>
      </c>
      <c r="C256" s="134">
        <v>3.3175500000000002</v>
      </c>
      <c r="D256" s="134">
        <v>3.31955</v>
      </c>
      <c r="E256" s="134">
        <v>3.3185500000000001</v>
      </c>
      <c r="F256" s="135">
        <v>2.3E-2</v>
      </c>
    </row>
    <row r="257" spans="1:6" ht="11.25">
      <c r="A257" s="133">
        <v>1992</v>
      </c>
      <c r="B257" s="115">
        <v>11</v>
      </c>
      <c r="C257" s="134">
        <v>3.3821500000000002</v>
      </c>
      <c r="D257" s="134">
        <v>3.38415</v>
      </c>
      <c r="E257" s="134">
        <v>3.3831500000000001</v>
      </c>
      <c r="F257" s="135">
        <v>1.9E-2</v>
      </c>
    </row>
    <row r="258" spans="1:6" ht="11.25">
      <c r="A258" s="133">
        <v>1992</v>
      </c>
      <c r="B258" s="115">
        <v>12</v>
      </c>
      <c r="C258" s="134">
        <v>3.4552700000000001</v>
      </c>
      <c r="D258" s="134">
        <v>3.4574500000000001</v>
      </c>
      <c r="E258" s="134">
        <v>3.4563600000000001</v>
      </c>
      <c r="F258" s="135">
        <v>2.1999999999999999E-2</v>
      </c>
    </row>
    <row r="259" spans="1:6" ht="11.25">
      <c r="A259" s="133">
        <v>1993</v>
      </c>
      <c r="B259" s="115">
        <v>1</v>
      </c>
      <c r="C259" s="134">
        <v>3.5211999999999999</v>
      </c>
      <c r="D259" s="134">
        <v>3.5232000000000001</v>
      </c>
      <c r="E259" s="134">
        <v>3.5222000000000002</v>
      </c>
      <c r="F259" s="135">
        <v>1.9E-2</v>
      </c>
    </row>
    <row r="260" spans="1:6" ht="11.25">
      <c r="A260" s="133">
        <v>1993</v>
      </c>
      <c r="B260" s="115">
        <v>2</v>
      </c>
      <c r="C260" s="134">
        <v>3.5869</v>
      </c>
      <c r="D260" s="134">
        <v>3.5889000000000002</v>
      </c>
      <c r="E260" s="134">
        <v>3.5878999999999999</v>
      </c>
      <c r="F260" s="135">
        <v>1.9E-2</v>
      </c>
    </row>
    <row r="261" spans="1:6" ht="11.25">
      <c r="A261" s="133">
        <v>1993</v>
      </c>
      <c r="B261" s="115">
        <v>3</v>
      </c>
      <c r="C261" s="134">
        <v>3.6680000000000001</v>
      </c>
      <c r="D261" s="134">
        <v>3.6709999999999998</v>
      </c>
      <c r="E261" s="134">
        <v>3.6695000000000002</v>
      </c>
      <c r="F261" s="135">
        <v>2.3E-2</v>
      </c>
    </row>
    <row r="262" spans="1:6" ht="11.25">
      <c r="A262" s="133">
        <v>1993</v>
      </c>
      <c r="B262" s="115">
        <v>4</v>
      </c>
      <c r="C262" s="134">
        <v>3.7330000000000001</v>
      </c>
      <c r="D262" s="134">
        <v>3.7349999999999999</v>
      </c>
      <c r="E262" s="134">
        <v>3.734</v>
      </c>
      <c r="F262" s="135">
        <v>1.7999999999999999E-2</v>
      </c>
    </row>
    <row r="263" spans="1:6" ht="11.25">
      <c r="A263" s="133">
        <v>1993</v>
      </c>
      <c r="B263" s="115">
        <v>5</v>
      </c>
      <c r="C263" s="134">
        <v>3.81</v>
      </c>
      <c r="D263" s="134">
        <v>3.8130000000000002</v>
      </c>
      <c r="E263" s="134">
        <v>3.8115000000000001</v>
      </c>
      <c r="F263" s="135">
        <v>2.1000000000000001E-2</v>
      </c>
    </row>
    <row r="264" spans="1:6" ht="11.25">
      <c r="A264" s="133">
        <v>1993</v>
      </c>
      <c r="B264" s="115">
        <v>6</v>
      </c>
      <c r="C264" s="134">
        <v>3.9359999999999999</v>
      </c>
      <c r="D264" s="134">
        <v>3.9510000000000001</v>
      </c>
      <c r="E264" s="134">
        <v>3.9434999999999998</v>
      </c>
      <c r="F264" s="135">
        <v>3.5000000000000003E-2</v>
      </c>
    </row>
    <row r="265" spans="1:6" ht="11.25">
      <c r="A265" s="133">
        <v>1993</v>
      </c>
      <c r="B265" s="115">
        <v>7</v>
      </c>
      <c r="C265" s="134">
        <v>4.03</v>
      </c>
      <c r="D265" s="134">
        <v>4.048</v>
      </c>
      <c r="E265" s="134">
        <v>4.0389999999999997</v>
      </c>
      <c r="F265" s="135">
        <v>2.4E-2</v>
      </c>
    </row>
    <row r="266" spans="1:6" ht="11.25">
      <c r="A266" s="133">
        <v>1993</v>
      </c>
      <c r="B266" s="115">
        <v>8</v>
      </c>
      <c r="C266" s="134">
        <v>4.0460000000000003</v>
      </c>
      <c r="D266" s="134">
        <v>4.05</v>
      </c>
      <c r="E266" s="134">
        <v>4.048</v>
      </c>
      <c r="F266" s="135">
        <v>2E-3</v>
      </c>
    </row>
    <row r="267" spans="1:6" ht="11.25">
      <c r="A267" s="133">
        <v>1993</v>
      </c>
      <c r="B267" s="115">
        <v>9</v>
      </c>
      <c r="C267" s="134">
        <v>4.1219999999999999</v>
      </c>
      <c r="D267" s="134">
        <v>4.125</v>
      </c>
      <c r="E267" s="134">
        <v>4.1234999999999999</v>
      </c>
      <c r="F267" s="135">
        <v>1.9E-2</v>
      </c>
    </row>
    <row r="268" spans="1:6" ht="11.25">
      <c r="A268" s="133">
        <v>1993</v>
      </c>
      <c r="B268" s="115">
        <v>10</v>
      </c>
      <c r="C268" s="134">
        <v>4.2050000000000001</v>
      </c>
      <c r="D268" s="134">
        <v>4.2069999999999999</v>
      </c>
      <c r="E268" s="134">
        <v>4.2060000000000004</v>
      </c>
      <c r="F268" s="135">
        <v>0.02</v>
      </c>
    </row>
    <row r="269" spans="1:6" ht="11.25">
      <c r="A269" s="133">
        <v>1993</v>
      </c>
      <c r="B269" s="115">
        <v>11</v>
      </c>
      <c r="C269" s="134">
        <v>4.2910000000000004</v>
      </c>
      <c r="D269" s="134">
        <v>4.2930000000000001</v>
      </c>
      <c r="E269" s="134">
        <v>4.2919999999999998</v>
      </c>
      <c r="F269" s="135">
        <v>0.02</v>
      </c>
    </row>
    <row r="270" spans="1:6" ht="11.25">
      <c r="A270" s="133">
        <v>1993</v>
      </c>
      <c r="B270" s="115">
        <v>12</v>
      </c>
      <c r="C270" s="134">
        <v>4.3739999999999997</v>
      </c>
      <c r="D270" s="134">
        <v>4.3760000000000003</v>
      </c>
      <c r="E270" s="134">
        <v>4.375</v>
      </c>
      <c r="F270" s="135">
        <v>1.9E-2</v>
      </c>
    </row>
    <row r="271" spans="1:6" ht="11.25">
      <c r="A271" s="133">
        <v>1994</v>
      </c>
      <c r="B271" s="115">
        <v>1</v>
      </c>
      <c r="C271" s="134">
        <v>4.4660000000000002</v>
      </c>
      <c r="D271" s="134">
        <v>4.4690000000000003</v>
      </c>
      <c r="E271" s="134">
        <v>4.4675000000000002</v>
      </c>
      <c r="F271" s="135">
        <v>2.1000000000000001E-2</v>
      </c>
    </row>
    <row r="272" spans="1:6" ht="11.25">
      <c r="A272" s="133">
        <v>1994</v>
      </c>
      <c r="B272" s="115">
        <v>2</v>
      </c>
      <c r="C272" s="134">
        <v>4.5469999999999997</v>
      </c>
      <c r="D272" s="134">
        <v>4.5490000000000004</v>
      </c>
      <c r="E272" s="134">
        <v>4.548</v>
      </c>
      <c r="F272" s="135">
        <v>1.7999999999999999E-2</v>
      </c>
    </row>
    <row r="273" spans="1:6" ht="11.25">
      <c r="A273" s="133">
        <v>1994</v>
      </c>
      <c r="B273" s="115">
        <v>3</v>
      </c>
      <c r="C273" s="134">
        <v>4.6550000000000002</v>
      </c>
      <c r="D273" s="134">
        <v>4.6589999999999998</v>
      </c>
      <c r="E273" s="134">
        <v>4.657</v>
      </c>
      <c r="F273" s="135">
        <v>2.4E-2</v>
      </c>
    </row>
    <row r="274" spans="1:6" ht="11.25">
      <c r="A274" s="133">
        <v>1994</v>
      </c>
      <c r="B274" s="115">
        <v>4</v>
      </c>
      <c r="C274" s="134">
        <v>4.7510000000000003</v>
      </c>
      <c r="D274" s="134">
        <v>4.7549999999999999</v>
      </c>
      <c r="E274" s="134">
        <v>4.7530000000000001</v>
      </c>
      <c r="F274" s="135">
        <v>2.1000000000000001E-2</v>
      </c>
    </row>
    <row r="275" spans="1:6" ht="11.25">
      <c r="A275" s="133">
        <v>1994</v>
      </c>
      <c r="B275" s="115">
        <v>5</v>
      </c>
      <c r="C275" s="134">
        <v>4.8319999999999999</v>
      </c>
      <c r="D275" s="134">
        <v>4.8360000000000003</v>
      </c>
      <c r="E275" s="134">
        <v>4.8339999999999996</v>
      </c>
      <c r="F275" s="135">
        <v>1.7000000000000001E-2</v>
      </c>
    </row>
    <row r="276" spans="1:6" ht="11.25">
      <c r="A276" s="133">
        <v>1994</v>
      </c>
      <c r="B276" s="115">
        <v>6</v>
      </c>
      <c r="C276" s="134">
        <v>4.9429999999999996</v>
      </c>
      <c r="D276" s="134">
        <v>4.9470000000000001</v>
      </c>
      <c r="E276" s="134">
        <v>4.9450000000000003</v>
      </c>
      <c r="F276" s="135">
        <v>2.3E-2</v>
      </c>
    </row>
    <row r="277" spans="1:6" ht="11.25">
      <c r="A277" s="133">
        <v>1994</v>
      </c>
      <c r="B277" s="115">
        <v>7</v>
      </c>
      <c r="C277" s="134">
        <v>5.0439999999999996</v>
      </c>
      <c r="D277" s="134">
        <v>5.048</v>
      </c>
      <c r="E277" s="134">
        <v>5.0460000000000003</v>
      </c>
      <c r="F277" s="135">
        <v>0.02</v>
      </c>
    </row>
    <row r="278" spans="1:6" ht="11.25">
      <c r="A278" s="133">
        <v>1994</v>
      </c>
      <c r="B278" s="115">
        <v>8</v>
      </c>
      <c r="C278" s="134">
        <v>5.1689999999999996</v>
      </c>
      <c r="D278" s="134">
        <v>5.1740000000000004</v>
      </c>
      <c r="E278" s="134">
        <v>5.1715</v>
      </c>
      <c r="F278" s="135">
        <v>2.5000000000000001E-2</v>
      </c>
    </row>
    <row r="279" spans="1:6" ht="11.25">
      <c r="A279" s="133">
        <v>1994</v>
      </c>
      <c r="B279" s="115">
        <v>9</v>
      </c>
      <c r="C279" s="134">
        <v>5.5430000000000001</v>
      </c>
      <c r="D279" s="134">
        <v>5.55</v>
      </c>
      <c r="E279" s="134">
        <v>5.5465</v>
      </c>
      <c r="F279" s="135">
        <v>7.2999999999999995E-2</v>
      </c>
    </row>
    <row r="280" spans="1:6" ht="11.25">
      <c r="A280" s="133">
        <v>1994</v>
      </c>
      <c r="B280" s="115">
        <v>10</v>
      </c>
      <c r="C280" s="134">
        <v>5.5380000000000003</v>
      </c>
      <c r="D280" s="134">
        <v>5.548</v>
      </c>
      <c r="E280" s="134">
        <v>5.5430000000000001</v>
      </c>
      <c r="F280" s="135">
        <v>-1E-3</v>
      </c>
    </row>
    <row r="281" spans="1:6" ht="11.25">
      <c r="A281" s="133">
        <v>1994</v>
      </c>
      <c r="B281" s="115">
        <v>11</v>
      </c>
      <c r="C281" s="134">
        <v>5.5149999999999997</v>
      </c>
      <c r="D281" s="134">
        <v>5.524</v>
      </c>
      <c r="E281" s="134">
        <v>5.5194999999999999</v>
      </c>
      <c r="F281" s="135">
        <v>-4.0000000000000001E-3</v>
      </c>
    </row>
    <row r="282" spans="1:6" ht="11.25">
      <c r="A282" s="133">
        <v>1994</v>
      </c>
      <c r="B282" s="115">
        <v>12</v>
      </c>
      <c r="C282" s="134">
        <v>5.5670000000000002</v>
      </c>
      <c r="D282" s="134">
        <v>5.5739999999999998</v>
      </c>
      <c r="E282" s="134">
        <v>5.5705</v>
      </c>
      <c r="F282" s="135">
        <v>8.9999999999999993E-3</v>
      </c>
    </row>
    <row r="283" spans="1:6" ht="11.25">
      <c r="A283" s="133">
        <v>1995</v>
      </c>
      <c r="B283" s="115">
        <v>1</v>
      </c>
      <c r="C283" s="134">
        <v>5.76</v>
      </c>
      <c r="D283" s="134">
        <v>5.77</v>
      </c>
      <c r="E283" s="134">
        <v>5.7649999999999997</v>
      </c>
      <c r="F283" s="135">
        <v>3.5000000000000003E-2</v>
      </c>
    </row>
    <row r="284" spans="1:6" ht="11.25">
      <c r="A284" s="133">
        <v>1995</v>
      </c>
      <c r="B284" s="115">
        <v>2</v>
      </c>
      <c r="C284" s="134">
        <v>5.77</v>
      </c>
      <c r="D284" s="134">
        <v>5.78</v>
      </c>
      <c r="E284" s="134">
        <v>5.7750000000000004</v>
      </c>
      <c r="F284" s="135">
        <v>2E-3</v>
      </c>
    </row>
    <row r="285" spans="1:6" ht="11.25">
      <c r="A285" s="133">
        <v>1995</v>
      </c>
      <c r="B285" s="115">
        <v>3</v>
      </c>
      <c r="C285" s="134">
        <v>5.9390000000000001</v>
      </c>
      <c r="D285" s="134">
        <v>5.9450000000000003</v>
      </c>
      <c r="E285" s="134">
        <v>5.9420000000000002</v>
      </c>
      <c r="F285" s="135">
        <v>2.9000000000000001E-2</v>
      </c>
    </row>
    <row r="286" spans="1:6" ht="11.25">
      <c r="A286" s="133">
        <v>1995</v>
      </c>
      <c r="B286" s="115">
        <v>4</v>
      </c>
      <c r="C286" s="134">
        <v>6.0039999999999996</v>
      </c>
      <c r="D286" s="134">
        <v>6.01</v>
      </c>
      <c r="E286" s="134">
        <v>6.0069999999999997</v>
      </c>
      <c r="F286" s="135">
        <v>1.0999999999999999E-2</v>
      </c>
    </row>
    <row r="287" spans="1:6" ht="11.25">
      <c r="A287" s="133">
        <v>1995</v>
      </c>
      <c r="B287" s="115">
        <v>5</v>
      </c>
      <c r="C287" s="134">
        <v>6.141</v>
      </c>
      <c r="D287" s="134">
        <v>6.1459999999999999</v>
      </c>
      <c r="E287" s="134">
        <v>6.1435000000000004</v>
      </c>
      <c r="F287" s="135">
        <v>2.3E-2</v>
      </c>
    </row>
    <row r="288" spans="1:6" ht="11.25">
      <c r="A288" s="133">
        <v>1995</v>
      </c>
      <c r="B288" s="115">
        <v>6</v>
      </c>
      <c r="C288" s="134">
        <v>6.2539999999999996</v>
      </c>
      <c r="D288" s="134">
        <v>6.2590000000000003</v>
      </c>
      <c r="E288" s="134">
        <v>6.2565</v>
      </c>
      <c r="F288" s="135">
        <v>1.7999999999999999E-2</v>
      </c>
    </row>
    <row r="289" spans="1:6" ht="11.25">
      <c r="A289" s="133">
        <v>1995</v>
      </c>
      <c r="B289" s="115">
        <v>7</v>
      </c>
      <c r="C289" s="134">
        <v>6.3840000000000003</v>
      </c>
      <c r="D289" s="134">
        <v>6.3890000000000002</v>
      </c>
      <c r="E289" s="134">
        <v>6.3864999999999998</v>
      </c>
      <c r="F289" s="135">
        <v>2.1000000000000001E-2</v>
      </c>
    </row>
    <row r="290" spans="1:6" ht="11.25">
      <c r="A290" s="133">
        <v>1995</v>
      </c>
      <c r="B290" s="115">
        <v>8</v>
      </c>
      <c r="C290" s="134">
        <v>6.5039999999999996</v>
      </c>
      <c r="D290" s="134">
        <v>6.5069999999999997</v>
      </c>
      <c r="E290" s="134">
        <v>6.5054999999999996</v>
      </c>
      <c r="F290" s="135">
        <v>1.9E-2</v>
      </c>
    </row>
    <row r="291" spans="1:6" ht="11.25">
      <c r="A291" s="133">
        <v>1995</v>
      </c>
      <c r="B291" s="115">
        <v>9</v>
      </c>
      <c r="C291" s="134">
        <v>6.6319999999999997</v>
      </c>
      <c r="D291" s="134">
        <v>6.6340000000000003</v>
      </c>
      <c r="E291" s="134">
        <v>6.633</v>
      </c>
      <c r="F291" s="135">
        <v>0.02</v>
      </c>
    </row>
    <row r="292" spans="1:6" ht="11.25">
      <c r="A292" s="133">
        <v>1995</v>
      </c>
      <c r="B292" s="115">
        <v>10</v>
      </c>
      <c r="C292" s="134">
        <v>6.7789999999999999</v>
      </c>
      <c r="D292" s="134">
        <v>6.7830000000000004</v>
      </c>
      <c r="E292" s="134">
        <v>6.7809999999999997</v>
      </c>
      <c r="F292" s="135">
        <v>2.1999999999999999E-2</v>
      </c>
    </row>
    <row r="293" spans="1:6" ht="11.25">
      <c r="A293" s="133">
        <v>1995</v>
      </c>
      <c r="B293" s="115">
        <v>11</v>
      </c>
      <c r="C293" s="134">
        <v>6.92</v>
      </c>
      <c r="D293" s="134">
        <v>6.923</v>
      </c>
      <c r="E293" s="134">
        <v>6.9215</v>
      </c>
      <c r="F293" s="135">
        <v>2.1000000000000001E-2</v>
      </c>
    </row>
    <row r="294" spans="1:6" ht="11.25">
      <c r="A294" s="133">
        <v>1995</v>
      </c>
      <c r="B294" s="115">
        <v>12</v>
      </c>
      <c r="C294" s="134">
        <v>7.0490000000000004</v>
      </c>
      <c r="D294" s="134">
        <v>7.0510000000000002</v>
      </c>
      <c r="E294" s="134">
        <v>7.05</v>
      </c>
      <c r="F294" s="135">
        <v>1.9E-2</v>
      </c>
    </row>
    <row r="295" spans="1:6" ht="11.25">
      <c r="A295" s="133">
        <v>1996</v>
      </c>
      <c r="B295" s="115">
        <v>1</v>
      </c>
      <c r="C295" s="134">
        <v>7.194</v>
      </c>
      <c r="D295" s="134">
        <v>7.1980000000000004</v>
      </c>
      <c r="E295" s="134">
        <v>7.1959999999999997</v>
      </c>
      <c r="F295" s="135">
        <v>2.1000000000000001E-2</v>
      </c>
    </row>
    <row r="296" spans="1:6" ht="11.25">
      <c r="A296" s="133">
        <v>1996</v>
      </c>
      <c r="B296" s="115">
        <v>2</v>
      </c>
      <c r="C296" s="134">
        <v>7.3209999999999997</v>
      </c>
      <c r="D296" s="134">
        <v>7.3239999999999998</v>
      </c>
      <c r="E296" s="134">
        <v>7.3224999999999998</v>
      </c>
      <c r="F296" s="135">
        <v>1.7999999999999999E-2</v>
      </c>
    </row>
    <row r="297" spans="1:6" ht="11.25">
      <c r="A297" s="133">
        <v>1996</v>
      </c>
      <c r="B297" s="115">
        <v>3</v>
      </c>
      <c r="C297" s="134">
        <v>7.4690000000000003</v>
      </c>
      <c r="D297" s="134">
        <v>7.4720000000000004</v>
      </c>
      <c r="E297" s="134">
        <v>7.4705000000000004</v>
      </c>
      <c r="F297" s="135">
        <v>0.02</v>
      </c>
    </row>
    <row r="298" spans="1:6" ht="11.25">
      <c r="A298" s="133">
        <v>1996</v>
      </c>
      <c r="B298" s="115">
        <v>4</v>
      </c>
      <c r="C298" s="134">
        <v>7.6050000000000004</v>
      </c>
      <c r="D298" s="134">
        <v>7.6079999999999997</v>
      </c>
      <c r="E298" s="134">
        <v>7.6064999999999996</v>
      </c>
      <c r="F298" s="135">
        <v>1.7999999999999999E-2</v>
      </c>
    </row>
    <row r="299" spans="1:6" ht="11.25">
      <c r="A299" s="133">
        <v>1996</v>
      </c>
      <c r="B299" s="115">
        <v>5</v>
      </c>
      <c r="C299" s="134">
        <v>7.7569999999999997</v>
      </c>
      <c r="D299" s="134">
        <v>7.7610000000000001</v>
      </c>
      <c r="E299" s="134">
        <v>7.7590000000000003</v>
      </c>
      <c r="F299" s="135">
        <v>0.02</v>
      </c>
    </row>
    <row r="300" spans="1:6" ht="11.25">
      <c r="A300" s="133">
        <v>1996</v>
      </c>
      <c r="B300" s="115">
        <v>6</v>
      </c>
      <c r="C300" s="134">
        <v>7.9329999999999998</v>
      </c>
      <c r="D300" s="134">
        <v>7.9379999999999997</v>
      </c>
      <c r="E300" s="134">
        <v>7.9355000000000002</v>
      </c>
      <c r="F300" s="135">
        <v>2.3E-2</v>
      </c>
    </row>
    <row r="301" spans="1:6" ht="11.25">
      <c r="A301" s="133">
        <v>1996</v>
      </c>
      <c r="B301" s="115">
        <v>7</v>
      </c>
      <c r="C301" s="134">
        <v>8.1639999999999997</v>
      </c>
      <c r="D301" s="134">
        <v>8.17</v>
      </c>
      <c r="E301" s="134">
        <v>8.1669999999999998</v>
      </c>
      <c r="F301" s="135">
        <v>2.9000000000000001E-2</v>
      </c>
    </row>
    <row r="302" spans="1:6" ht="11.25">
      <c r="A302" s="133">
        <v>1996</v>
      </c>
      <c r="B302" s="115">
        <v>8</v>
      </c>
      <c r="C302" s="134">
        <v>8.25</v>
      </c>
      <c r="D302" s="134">
        <v>8.2550000000000008</v>
      </c>
      <c r="E302" s="134">
        <v>8.2524999999999995</v>
      </c>
      <c r="F302" s="135">
        <v>0.01</v>
      </c>
    </row>
    <row r="303" spans="1:6" ht="11.25">
      <c r="A303" s="133">
        <v>1996</v>
      </c>
      <c r="B303" s="115">
        <v>9</v>
      </c>
      <c r="C303" s="134">
        <v>8.3059999999999992</v>
      </c>
      <c r="D303" s="134">
        <v>8.31</v>
      </c>
      <c r="E303" s="134">
        <v>8.3079999999999998</v>
      </c>
      <c r="F303" s="135">
        <v>7.0000000000000001E-3</v>
      </c>
    </row>
    <row r="304" spans="1:6" ht="11.25">
      <c r="A304" s="133">
        <v>1996</v>
      </c>
      <c r="B304" s="115">
        <v>10</v>
      </c>
      <c r="C304" s="134">
        <v>8.43</v>
      </c>
      <c r="D304" s="134">
        <v>8.4339999999999993</v>
      </c>
      <c r="E304" s="134">
        <v>8.4320000000000004</v>
      </c>
      <c r="F304" s="135">
        <v>1.4999999999999999E-2</v>
      </c>
    </row>
    <row r="305" spans="1:6" ht="11.25">
      <c r="A305" s="133">
        <v>1996</v>
      </c>
      <c r="B305" s="115">
        <v>11</v>
      </c>
      <c r="C305" s="134">
        <v>8.5350000000000001</v>
      </c>
      <c r="D305" s="134">
        <v>8.5370000000000008</v>
      </c>
      <c r="E305" s="134">
        <v>8.5359999999999996</v>
      </c>
      <c r="F305" s="135">
        <v>1.2E-2</v>
      </c>
    </row>
    <row r="306" spans="1:6" ht="11.25">
      <c r="A306" s="133">
        <v>1996</v>
      </c>
      <c r="B306" s="115">
        <v>12</v>
      </c>
      <c r="C306" s="134">
        <v>8.6530000000000005</v>
      </c>
      <c r="D306" s="134">
        <v>8.6549999999999994</v>
      </c>
      <c r="E306" s="134">
        <v>8.6539999999999999</v>
      </c>
      <c r="F306" s="135">
        <v>1.4E-2</v>
      </c>
    </row>
    <row r="307" spans="1:6" ht="11.25">
      <c r="A307" s="133">
        <v>1997</v>
      </c>
      <c r="B307" s="115">
        <v>1</v>
      </c>
      <c r="C307" s="134">
        <v>8.7910000000000004</v>
      </c>
      <c r="D307" s="134">
        <v>8.7949999999999999</v>
      </c>
      <c r="E307" s="134">
        <v>8.7929999999999993</v>
      </c>
      <c r="F307" s="135">
        <v>1.6E-2</v>
      </c>
    </row>
    <row r="308" spans="1:6" ht="11.25">
      <c r="A308" s="133">
        <v>1997</v>
      </c>
      <c r="B308" s="115">
        <v>2</v>
      </c>
      <c r="C308" s="134">
        <v>8.8970000000000002</v>
      </c>
      <c r="D308" s="134">
        <v>8.9009999999999998</v>
      </c>
      <c r="E308" s="134">
        <v>8.8989999999999991</v>
      </c>
      <c r="F308" s="135">
        <v>1.2E-2</v>
      </c>
    </row>
    <row r="309" spans="1:6" ht="11.25">
      <c r="A309" s="133">
        <v>1997</v>
      </c>
      <c r="B309" s="115">
        <v>3</v>
      </c>
      <c r="C309" s="134">
        <v>9.0180000000000007</v>
      </c>
      <c r="D309" s="134">
        <v>9.0220000000000002</v>
      </c>
      <c r="E309" s="134">
        <v>9.02</v>
      </c>
      <c r="F309" s="135">
        <v>1.4E-2</v>
      </c>
    </row>
    <row r="310" spans="1:6" ht="11.25">
      <c r="A310" s="133">
        <v>1997</v>
      </c>
      <c r="B310" s="115">
        <v>4</v>
      </c>
      <c r="C310" s="134">
        <v>9.17</v>
      </c>
      <c r="D310" s="134">
        <v>9.1750000000000007</v>
      </c>
      <c r="E310" s="134">
        <v>9.1724999999999994</v>
      </c>
      <c r="F310" s="135">
        <v>1.7000000000000001E-2</v>
      </c>
    </row>
    <row r="311" spans="1:6" ht="11.25">
      <c r="A311" s="133">
        <v>1997</v>
      </c>
      <c r="B311" s="115">
        <v>5</v>
      </c>
      <c r="C311" s="134">
        <v>9.3010000000000002</v>
      </c>
      <c r="D311" s="134">
        <v>9.3059999999999992</v>
      </c>
      <c r="E311" s="134">
        <v>9.3034999999999997</v>
      </c>
      <c r="F311" s="135">
        <v>1.4E-2</v>
      </c>
    </row>
    <row r="312" spans="1:6" ht="11.25">
      <c r="A312" s="133">
        <v>1997</v>
      </c>
      <c r="B312" s="115">
        <v>6</v>
      </c>
      <c r="C312" s="134">
        <v>9.4320000000000004</v>
      </c>
      <c r="D312" s="134">
        <v>9.4380000000000006</v>
      </c>
      <c r="E312" s="134">
        <v>9.4350000000000005</v>
      </c>
      <c r="F312" s="135">
        <v>1.4E-2</v>
      </c>
    </row>
    <row r="313" spans="1:6" ht="11.25">
      <c r="A313" s="133">
        <v>1997</v>
      </c>
      <c r="B313" s="115">
        <v>7</v>
      </c>
      <c r="C313" s="134">
        <v>9.5649999999999995</v>
      </c>
      <c r="D313" s="134">
        <v>9.57</v>
      </c>
      <c r="E313" s="134">
        <v>9.5675000000000008</v>
      </c>
      <c r="F313" s="135">
        <v>1.4E-2</v>
      </c>
    </row>
    <row r="314" spans="1:6" ht="11.25">
      <c r="A314" s="133">
        <v>1997</v>
      </c>
      <c r="B314" s="115">
        <v>8</v>
      </c>
      <c r="C314" s="134">
        <v>9.6630000000000003</v>
      </c>
      <c r="D314" s="134">
        <v>9.6669999999999998</v>
      </c>
      <c r="E314" s="134">
        <v>9.6649999999999991</v>
      </c>
      <c r="F314" s="135">
        <v>0.01</v>
      </c>
    </row>
    <row r="315" spans="1:6" ht="11.25">
      <c r="A315" s="133">
        <v>1997</v>
      </c>
      <c r="B315" s="115">
        <v>9</v>
      </c>
      <c r="C315" s="134">
        <v>9.75</v>
      </c>
      <c r="D315" s="134">
        <v>9.7530000000000001</v>
      </c>
      <c r="E315" s="134">
        <v>9.7515000000000001</v>
      </c>
      <c r="F315" s="135">
        <v>8.9999999999999993E-3</v>
      </c>
    </row>
    <row r="316" spans="1:6" ht="11.25">
      <c r="A316" s="133">
        <v>1997</v>
      </c>
      <c r="B316" s="115">
        <v>10</v>
      </c>
      <c r="C316" s="134">
        <v>9.7919999999999998</v>
      </c>
      <c r="D316" s="134">
        <v>9.7949999999999999</v>
      </c>
      <c r="E316" s="134">
        <v>9.7934999999999999</v>
      </c>
      <c r="F316" s="135">
        <v>4.0000000000000001E-3</v>
      </c>
    </row>
    <row r="317" spans="1:6" ht="11.25">
      <c r="A317" s="133">
        <v>1997</v>
      </c>
      <c r="B317" s="115">
        <v>11</v>
      </c>
      <c r="C317" s="134">
        <v>9.94</v>
      </c>
      <c r="D317" s="134">
        <v>9.9480000000000004</v>
      </c>
      <c r="E317" s="134">
        <v>9.9440000000000008</v>
      </c>
      <c r="F317" s="135">
        <v>1.4999999999999999E-2</v>
      </c>
    </row>
    <row r="318" spans="1:6" ht="11.25">
      <c r="A318" s="133">
        <v>1997</v>
      </c>
      <c r="B318" s="115">
        <v>12</v>
      </c>
      <c r="C318" s="134">
        <v>9.9619999999999997</v>
      </c>
      <c r="D318" s="134">
        <v>9.9689999999999994</v>
      </c>
      <c r="E318" s="134">
        <v>9.9655000000000005</v>
      </c>
      <c r="F318" s="135">
        <v>2E-3</v>
      </c>
    </row>
    <row r="319" spans="1:6" ht="11.25">
      <c r="A319" s="133">
        <v>1998</v>
      </c>
      <c r="B319" s="115">
        <v>1</v>
      </c>
      <c r="C319" s="134">
        <v>10.11</v>
      </c>
      <c r="D319" s="134">
        <v>10.116</v>
      </c>
      <c r="E319" s="134">
        <v>10.113</v>
      </c>
      <c r="F319" s="135">
        <v>1.4999999999999999E-2</v>
      </c>
    </row>
    <row r="320" spans="1:6" ht="11.25">
      <c r="A320" s="133">
        <v>1998</v>
      </c>
      <c r="B320" s="115">
        <v>2</v>
      </c>
      <c r="C320" s="134">
        <v>10.106</v>
      </c>
      <c r="D320" s="134">
        <v>10.11</v>
      </c>
      <c r="E320" s="134">
        <v>10.108000000000001</v>
      </c>
      <c r="F320" s="135">
        <v>0</v>
      </c>
    </row>
    <row r="321" spans="1:6" ht="11.25">
      <c r="A321" s="133">
        <v>1998</v>
      </c>
      <c r="B321" s="115">
        <v>3</v>
      </c>
      <c r="C321" s="134">
        <v>10.209</v>
      </c>
      <c r="D321" s="134">
        <v>10.212999999999999</v>
      </c>
      <c r="E321" s="134">
        <v>10.211</v>
      </c>
      <c r="F321" s="135">
        <v>0.01</v>
      </c>
    </row>
    <row r="322" spans="1:6" ht="11.25">
      <c r="A322" s="133">
        <v>1998</v>
      </c>
      <c r="B322" s="115">
        <v>4</v>
      </c>
      <c r="C322" s="134">
        <v>10.278</v>
      </c>
      <c r="D322" s="134">
        <v>10.281000000000001</v>
      </c>
      <c r="E322" s="134">
        <v>10.279500000000001</v>
      </c>
      <c r="F322" s="135">
        <v>7.0000000000000001E-3</v>
      </c>
    </row>
    <row r="323" spans="1:6" ht="11.25">
      <c r="A323" s="133">
        <v>1998</v>
      </c>
      <c r="B323" s="115">
        <v>5</v>
      </c>
      <c r="C323" s="134">
        <v>10.337</v>
      </c>
      <c r="D323" s="134">
        <v>10.340999999999999</v>
      </c>
      <c r="E323" s="134">
        <v>10.339</v>
      </c>
      <c r="F323" s="135">
        <v>6.0000000000000001E-3</v>
      </c>
    </row>
    <row r="324" spans="1:6" ht="11.25">
      <c r="A324" s="133">
        <v>1998</v>
      </c>
      <c r="B324" s="115">
        <v>6</v>
      </c>
      <c r="C324" s="134">
        <v>10.414999999999999</v>
      </c>
      <c r="D324" s="134">
        <v>10.419</v>
      </c>
      <c r="E324" s="134">
        <v>10.417</v>
      </c>
      <c r="F324" s="135">
        <v>8.0000000000000002E-3</v>
      </c>
    </row>
    <row r="325" spans="1:6" ht="11.25">
      <c r="A325" s="133">
        <v>1998</v>
      </c>
      <c r="B325" s="115">
        <v>7</v>
      </c>
      <c r="C325" s="134">
        <v>10.518000000000001</v>
      </c>
      <c r="D325" s="134">
        <v>10.523</v>
      </c>
      <c r="E325" s="134">
        <v>10.5205</v>
      </c>
      <c r="F325" s="135">
        <v>0.01</v>
      </c>
    </row>
    <row r="326" spans="1:6" ht="11.25">
      <c r="A326" s="133">
        <v>1998</v>
      </c>
      <c r="B326" s="115">
        <v>8</v>
      </c>
      <c r="C326" s="134">
        <v>10.627000000000001</v>
      </c>
      <c r="D326" s="134">
        <v>10.631</v>
      </c>
      <c r="E326" s="134">
        <v>10.629</v>
      </c>
      <c r="F326" s="135">
        <v>0.01</v>
      </c>
    </row>
    <row r="327" spans="1:6" ht="11.25">
      <c r="A327" s="133">
        <v>1998</v>
      </c>
      <c r="B327" s="115">
        <v>9</v>
      </c>
      <c r="C327" s="134">
        <v>10.824999999999999</v>
      </c>
      <c r="D327" s="134">
        <v>10.831</v>
      </c>
      <c r="E327" s="134">
        <v>10.827999999999999</v>
      </c>
      <c r="F327" s="135">
        <v>1.9E-2</v>
      </c>
    </row>
    <row r="328" spans="1:6" ht="11.25">
      <c r="A328" s="133">
        <v>1998</v>
      </c>
      <c r="B328" s="115">
        <v>10</v>
      </c>
      <c r="C328" s="134">
        <v>10.696</v>
      </c>
      <c r="D328" s="134">
        <v>10.701000000000001</v>
      </c>
      <c r="E328" s="134">
        <v>10.698499999999999</v>
      </c>
      <c r="F328" s="135">
        <v>-1.2E-2</v>
      </c>
    </row>
    <row r="329" spans="1:6" ht="11.25">
      <c r="A329" s="133">
        <v>1998</v>
      </c>
      <c r="B329" s="115">
        <v>11</v>
      </c>
      <c r="C329" s="134">
        <v>10.718999999999999</v>
      </c>
      <c r="D329" s="134">
        <v>10.723000000000001</v>
      </c>
      <c r="E329" s="134">
        <v>10.721</v>
      </c>
      <c r="F329" s="135">
        <v>2E-3</v>
      </c>
    </row>
    <row r="330" spans="1:6" ht="11.25">
      <c r="A330" s="133">
        <v>1998</v>
      </c>
      <c r="B330" s="115">
        <v>12</v>
      </c>
      <c r="C330" s="134">
        <v>10.782</v>
      </c>
      <c r="D330" s="134">
        <v>10.784000000000001</v>
      </c>
      <c r="E330" s="134">
        <v>10.782999999999999</v>
      </c>
      <c r="F330" s="135">
        <v>6.0000000000000001E-3</v>
      </c>
    </row>
    <row r="331" spans="1:6" ht="11.25">
      <c r="A331" s="133">
        <v>1999</v>
      </c>
      <c r="B331" s="115">
        <v>1</v>
      </c>
      <c r="C331" s="134">
        <v>10.939</v>
      </c>
      <c r="D331" s="134">
        <v>10.946</v>
      </c>
      <c r="E331" s="134">
        <v>10.942500000000001</v>
      </c>
      <c r="F331" s="135">
        <v>1.4999999999999999E-2</v>
      </c>
    </row>
    <row r="332" spans="1:6" ht="11.25">
      <c r="A332" s="133">
        <v>1999</v>
      </c>
      <c r="B332" s="115">
        <v>2</v>
      </c>
      <c r="C332" s="134">
        <v>10.930999999999999</v>
      </c>
      <c r="D332" s="134">
        <v>10.935</v>
      </c>
      <c r="E332" s="134">
        <v>10.933</v>
      </c>
      <c r="F332" s="135">
        <v>-1E-3</v>
      </c>
    </row>
    <row r="333" spans="1:6" ht="11.25">
      <c r="A333" s="133">
        <v>1999</v>
      </c>
      <c r="B333" s="115">
        <v>3</v>
      </c>
      <c r="C333" s="134">
        <v>11.071999999999999</v>
      </c>
      <c r="D333" s="134">
        <v>11.077</v>
      </c>
      <c r="E333" s="134">
        <v>11.0745</v>
      </c>
      <c r="F333" s="135">
        <v>1.2999999999999999E-2</v>
      </c>
    </row>
    <row r="334" spans="1:6" ht="11.25">
      <c r="A334" s="133">
        <v>1999</v>
      </c>
      <c r="B334" s="115">
        <v>4</v>
      </c>
      <c r="C334" s="134">
        <v>11.113</v>
      </c>
      <c r="D334" s="134">
        <v>11.118</v>
      </c>
      <c r="E334" s="134">
        <v>11.115500000000001</v>
      </c>
      <c r="F334" s="135">
        <v>4.0000000000000001E-3</v>
      </c>
    </row>
    <row r="335" spans="1:6" ht="11.25">
      <c r="A335" s="133">
        <v>1999</v>
      </c>
      <c r="B335" s="115">
        <v>5</v>
      </c>
      <c r="C335" s="134">
        <v>11.156000000000001</v>
      </c>
      <c r="D335" s="134">
        <v>11.159000000000001</v>
      </c>
      <c r="E335" s="134">
        <v>11.157500000000001</v>
      </c>
      <c r="F335" s="135">
        <v>4.0000000000000001E-3</v>
      </c>
    </row>
    <row r="336" spans="1:6" ht="11.25">
      <c r="A336" s="133">
        <v>1999</v>
      </c>
      <c r="B336" s="115">
        <v>6</v>
      </c>
      <c r="C336" s="134">
        <v>11.282</v>
      </c>
      <c r="D336" s="134">
        <v>11.286</v>
      </c>
      <c r="E336" s="134">
        <v>11.284000000000001</v>
      </c>
      <c r="F336" s="135">
        <v>1.0999999999999999E-2</v>
      </c>
    </row>
    <row r="337" spans="1:6" ht="11.25">
      <c r="A337" s="133">
        <v>1999</v>
      </c>
      <c r="B337" s="115">
        <v>7</v>
      </c>
      <c r="C337" s="134">
        <v>11.461</v>
      </c>
      <c r="D337" s="134">
        <v>11.465999999999999</v>
      </c>
      <c r="E337" s="134">
        <v>11.4635</v>
      </c>
      <c r="F337" s="135">
        <v>1.6E-2</v>
      </c>
    </row>
    <row r="338" spans="1:6" ht="11.25">
      <c r="A338" s="133">
        <v>1999</v>
      </c>
      <c r="B338" s="115">
        <v>8</v>
      </c>
      <c r="C338" s="134">
        <v>11.603</v>
      </c>
      <c r="D338" s="134">
        <v>11.606</v>
      </c>
      <c r="E338" s="134">
        <v>11.6045</v>
      </c>
      <c r="F338" s="135">
        <v>1.2E-2</v>
      </c>
    </row>
    <row r="339" spans="1:6" ht="11.25">
      <c r="A339" s="133">
        <v>1999</v>
      </c>
      <c r="B339" s="115">
        <v>9</v>
      </c>
      <c r="C339" s="134">
        <v>11.705</v>
      </c>
      <c r="D339" s="134">
        <v>11.707000000000001</v>
      </c>
      <c r="E339" s="134">
        <v>11.706</v>
      </c>
      <c r="F339" s="135">
        <v>8.9999999999999993E-3</v>
      </c>
    </row>
    <row r="340" spans="1:6" ht="11.25">
      <c r="A340" s="133">
        <v>1999</v>
      </c>
      <c r="B340" s="115">
        <v>10</v>
      </c>
      <c r="C340" s="134">
        <v>11.585000000000001</v>
      </c>
      <c r="D340" s="134">
        <v>11.595000000000001</v>
      </c>
      <c r="E340" s="134">
        <v>11.59</v>
      </c>
      <c r="F340" s="135">
        <v>-0.01</v>
      </c>
    </row>
    <row r="341" spans="1:6" ht="11.25">
      <c r="A341" s="133">
        <v>1999</v>
      </c>
      <c r="B341" s="115">
        <v>11</v>
      </c>
      <c r="C341" s="134">
        <v>11.567</v>
      </c>
      <c r="D341" s="134">
        <v>11.573</v>
      </c>
      <c r="E341" s="134">
        <v>11.57</v>
      </c>
      <c r="F341" s="135">
        <v>-2E-3</v>
      </c>
    </row>
    <row r="342" spans="1:6" ht="11.25">
      <c r="A342" s="133">
        <v>1999</v>
      </c>
      <c r="B342" s="115">
        <v>12</v>
      </c>
      <c r="C342" s="134">
        <v>11.597</v>
      </c>
      <c r="D342" s="134">
        <v>11.602</v>
      </c>
      <c r="E342" s="134">
        <v>11.599500000000001</v>
      </c>
      <c r="F342" s="135">
        <v>3.0000000000000001E-3</v>
      </c>
    </row>
    <row r="343" spans="1:6" ht="11.25">
      <c r="A343" s="133">
        <v>2000</v>
      </c>
      <c r="B343" s="115">
        <v>1</v>
      </c>
      <c r="C343" s="134">
        <v>11.651</v>
      </c>
      <c r="D343" s="134">
        <v>11.656000000000001</v>
      </c>
      <c r="E343" s="134">
        <v>11.653499999999999</v>
      </c>
      <c r="F343" s="135">
        <v>5.0000000000000001E-3</v>
      </c>
    </row>
    <row r="344" spans="1:6" ht="11.25">
      <c r="A344" s="133">
        <v>2000</v>
      </c>
      <c r="B344" s="115">
        <v>2</v>
      </c>
      <c r="C344" s="134">
        <v>11.715999999999999</v>
      </c>
      <c r="D344" s="134">
        <v>11.721</v>
      </c>
      <c r="E344" s="134">
        <v>11.718500000000001</v>
      </c>
      <c r="F344" s="135">
        <v>6.0000000000000001E-3</v>
      </c>
    </row>
    <row r="345" spans="1:6" ht="11.25">
      <c r="A345" s="133">
        <v>2000</v>
      </c>
      <c r="B345" s="115">
        <v>3</v>
      </c>
      <c r="C345" s="134">
        <v>11.821</v>
      </c>
      <c r="D345" s="134">
        <v>11.8261</v>
      </c>
      <c r="E345" s="134">
        <v>11.823549999999999</v>
      </c>
      <c r="F345" s="135">
        <v>8.9999999999999993E-3</v>
      </c>
    </row>
    <row r="346" spans="1:6" ht="11.25">
      <c r="A346" s="133">
        <v>2000</v>
      </c>
      <c r="B346" s="115">
        <v>4</v>
      </c>
      <c r="C346" s="134">
        <v>11.86806</v>
      </c>
      <c r="D346" s="134">
        <v>11.8725</v>
      </c>
      <c r="E346" s="134">
        <v>11.870279999999999</v>
      </c>
      <c r="F346" s="135">
        <v>4.0000000000000001E-3</v>
      </c>
    </row>
    <row r="347" spans="1:6" ht="11.25">
      <c r="A347" s="133">
        <v>2000</v>
      </c>
      <c r="B347" s="115">
        <v>5</v>
      </c>
      <c r="C347" s="134">
        <v>11.944000000000001</v>
      </c>
      <c r="D347" s="134">
        <v>11.94881</v>
      </c>
      <c r="E347" s="134">
        <v>11.94641</v>
      </c>
      <c r="F347" s="135">
        <v>6.0000000000000001E-3</v>
      </c>
    </row>
    <row r="348" spans="1:6" ht="11.25">
      <c r="A348" s="133">
        <v>2000</v>
      </c>
      <c r="B348" s="115">
        <v>6</v>
      </c>
      <c r="C348" s="134">
        <v>12.051399999999999</v>
      </c>
      <c r="D348" s="134">
        <v>12.056100000000001</v>
      </c>
      <c r="E348" s="134">
        <v>12.053750000000001</v>
      </c>
      <c r="F348" s="135">
        <v>8.9999999999999993E-3</v>
      </c>
    </row>
    <row r="349" spans="1:6" ht="11.25">
      <c r="A349" s="133">
        <v>2000</v>
      </c>
      <c r="B349" s="115">
        <v>7</v>
      </c>
      <c r="C349" s="134">
        <v>12.1761</v>
      </c>
      <c r="D349" s="134">
        <v>12.1806</v>
      </c>
      <c r="E349" s="134">
        <v>12.17835</v>
      </c>
      <c r="F349" s="135">
        <v>0.01</v>
      </c>
    </row>
    <row r="350" spans="1:6" ht="11.25">
      <c r="A350" s="133">
        <v>2000</v>
      </c>
      <c r="B350" s="115">
        <v>8</v>
      </c>
      <c r="C350" s="134">
        <v>12.33577</v>
      </c>
      <c r="D350" s="134">
        <v>12.34055</v>
      </c>
      <c r="E350" s="134">
        <v>12.33816</v>
      </c>
      <c r="F350" s="135">
        <v>1.2999999999999999E-2</v>
      </c>
    </row>
    <row r="351" spans="1:6" ht="11.25">
      <c r="A351" s="133">
        <v>2000</v>
      </c>
      <c r="B351" s="115">
        <v>9</v>
      </c>
      <c r="C351" s="134">
        <v>12.357290000000001</v>
      </c>
      <c r="D351" s="134">
        <v>12.36195</v>
      </c>
      <c r="E351" s="134">
        <v>12.35962</v>
      </c>
      <c r="F351" s="135">
        <v>2E-3</v>
      </c>
    </row>
    <row r="352" spans="1:6" ht="11.25">
      <c r="A352" s="133">
        <v>2000</v>
      </c>
      <c r="B352" s="115">
        <v>10</v>
      </c>
      <c r="C352" s="134">
        <v>12.376480000000001</v>
      </c>
      <c r="D352" s="134">
        <v>12.38157</v>
      </c>
      <c r="E352" s="134">
        <v>12.37903</v>
      </c>
      <c r="F352" s="135">
        <v>2E-3</v>
      </c>
    </row>
    <row r="353" spans="1:6" ht="11.25">
      <c r="A353" s="133">
        <v>2000</v>
      </c>
      <c r="B353" s="115">
        <v>11</v>
      </c>
      <c r="C353" s="134">
        <v>12.398149999999999</v>
      </c>
      <c r="D353" s="134">
        <v>12.4031</v>
      </c>
      <c r="E353" s="134">
        <v>12.40063</v>
      </c>
      <c r="F353" s="135">
        <v>2E-3</v>
      </c>
    </row>
    <row r="354" spans="1:6" ht="11.25">
      <c r="A354" s="133">
        <v>2000</v>
      </c>
      <c r="B354" s="115">
        <v>12</v>
      </c>
      <c r="C354" s="134">
        <v>12.443</v>
      </c>
      <c r="D354" s="134">
        <v>12.445</v>
      </c>
      <c r="E354" s="134">
        <v>12.444000000000001</v>
      </c>
      <c r="F354" s="135">
        <v>3.0000000000000001E-3</v>
      </c>
    </row>
    <row r="355" spans="1:6" ht="11.25">
      <c r="A355" s="133">
        <v>2001</v>
      </c>
      <c r="B355" s="115">
        <v>1</v>
      </c>
      <c r="C355" s="134">
        <v>12.555910000000001</v>
      </c>
      <c r="D355" s="134">
        <v>12.561360000000001</v>
      </c>
      <c r="E355" s="134">
        <v>12.55864</v>
      </c>
      <c r="F355" s="135">
        <v>8.9999999999999993E-3</v>
      </c>
    </row>
    <row r="356" spans="1:6" ht="11.25">
      <c r="A356" s="133">
        <v>2001</v>
      </c>
      <c r="B356" s="115">
        <v>2</v>
      </c>
      <c r="C356" s="134">
        <v>12.583170000000001</v>
      </c>
      <c r="D356" s="134">
        <v>12.587389999999999</v>
      </c>
      <c r="E356" s="134">
        <v>12.585279999999999</v>
      </c>
      <c r="F356" s="135">
        <v>2E-3</v>
      </c>
    </row>
    <row r="357" spans="1:6" ht="11.25">
      <c r="A357" s="133">
        <v>2001</v>
      </c>
      <c r="B357" s="115">
        <v>3</v>
      </c>
      <c r="C357" s="134">
        <v>12.78368</v>
      </c>
      <c r="D357" s="134">
        <v>12.78877</v>
      </c>
      <c r="E357" s="134">
        <v>12.78623</v>
      </c>
      <c r="F357" s="135">
        <v>1.6E-2</v>
      </c>
    </row>
    <row r="358" spans="1:6" ht="11.25">
      <c r="A358" s="133">
        <v>2001</v>
      </c>
      <c r="B358" s="115">
        <v>4</v>
      </c>
      <c r="C358" s="134">
        <v>12.89818</v>
      </c>
      <c r="D358" s="134">
        <v>12.902469999999999</v>
      </c>
      <c r="E358" s="134">
        <v>12.90033</v>
      </c>
      <c r="F358" s="135">
        <v>8.9999999999999993E-3</v>
      </c>
    </row>
    <row r="359" spans="1:6" ht="11.25">
      <c r="A359" s="133">
        <v>2001</v>
      </c>
      <c r="B359" s="115">
        <v>5</v>
      </c>
      <c r="C359" s="134">
        <v>13.056430000000001</v>
      </c>
      <c r="D359" s="134">
        <v>13.0619</v>
      </c>
      <c r="E359" s="134">
        <v>13.05917</v>
      </c>
      <c r="F359" s="135">
        <v>1.2E-2</v>
      </c>
    </row>
    <row r="360" spans="1:6" ht="11.25">
      <c r="A360" s="133">
        <v>2001</v>
      </c>
      <c r="B360" s="115">
        <v>6</v>
      </c>
      <c r="C360" s="134">
        <v>13.359249999999999</v>
      </c>
      <c r="D360" s="134">
        <v>13.36435</v>
      </c>
      <c r="E360" s="134">
        <v>13.361800000000001</v>
      </c>
      <c r="F360" s="135">
        <v>2.3E-2</v>
      </c>
    </row>
    <row r="361" spans="1:6" ht="11.25">
      <c r="A361" s="133">
        <v>2001</v>
      </c>
      <c r="B361" s="115">
        <v>7</v>
      </c>
      <c r="C361" s="134">
        <v>13.599</v>
      </c>
      <c r="D361" s="134">
        <v>13.60458</v>
      </c>
      <c r="E361" s="134">
        <v>13.601789999999999</v>
      </c>
      <c r="F361" s="135">
        <v>1.7999999999999999E-2</v>
      </c>
    </row>
    <row r="362" spans="1:6" ht="11.25">
      <c r="A362" s="133">
        <v>2001</v>
      </c>
      <c r="B362" s="115">
        <v>8</v>
      </c>
      <c r="C362" s="134">
        <v>13.38274</v>
      </c>
      <c r="D362" s="134">
        <v>13.388299999999999</v>
      </c>
      <c r="E362" s="134">
        <v>13.38552</v>
      </c>
      <c r="F362" s="135">
        <v>-1.6E-2</v>
      </c>
    </row>
    <row r="363" spans="1:6" ht="11.25">
      <c r="A363" s="133">
        <v>2001</v>
      </c>
      <c r="B363" s="115">
        <v>9</v>
      </c>
      <c r="C363" s="134">
        <v>13.5784</v>
      </c>
      <c r="D363" s="134">
        <v>13.5832</v>
      </c>
      <c r="E363" s="134">
        <v>13.5808</v>
      </c>
      <c r="F363" s="135">
        <v>1.4999999999999999E-2</v>
      </c>
    </row>
    <row r="364" spans="1:6" ht="11.25">
      <c r="A364" s="133">
        <v>2001</v>
      </c>
      <c r="B364" s="115">
        <v>10</v>
      </c>
      <c r="C364" s="134">
        <v>13.95736</v>
      </c>
      <c r="D364" s="134">
        <v>13.962680000000001</v>
      </c>
      <c r="E364" s="134">
        <v>13.96002</v>
      </c>
      <c r="F364" s="135">
        <v>2.8000000000000001E-2</v>
      </c>
    </row>
    <row r="365" spans="1:6" ht="11.25">
      <c r="A365" s="133">
        <v>2001</v>
      </c>
      <c r="B365" s="115">
        <v>11</v>
      </c>
      <c r="C365" s="134">
        <v>13.94848</v>
      </c>
      <c r="D365" s="134">
        <v>13.953950000000001</v>
      </c>
      <c r="E365" s="134">
        <v>13.951219999999999</v>
      </c>
      <c r="F365" s="135">
        <v>-1E-3</v>
      </c>
    </row>
    <row r="366" spans="1:6" ht="11.25">
      <c r="A366" s="133">
        <v>2001</v>
      </c>
      <c r="B366" s="115">
        <v>12</v>
      </c>
      <c r="C366" s="134">
        <v>14.0627</v>
      </c>
      <c r="D366" s="134">
        <v>14.070550000000001</v>
      </c>
      <c r="E366" s="134">
        <v>14.06663</v>
      </c>
      <c r="F366" s="135">
        <v>8.0000000000000002E-3</v>
      </c>
    </row>
    <row r="367" spans="1:6" ht="11.25">
      <c r="A367" s="133">
        <v>2002</v>
      </c>
      <c r="B367" s="115">
        <v>1</v>
      </c>
      <c r="C367" s="134">
        <v>14.327680000000001</v>
      </c>
      <c r="D367" s="134">
        <v>14.3325</v>
      </c>
      <c r="E367" s="134">
        <v>14.33009</v>
      </c>
      <c r="F367" s="135">
        <v>1.9E-2</v>
      </c>
    </row>
    <row r="368" spans="1:6" ht="11.25">
      <c r="A368" s="133">
        <v>2002</v>
      </c>
      <c r="B368" s="115">
        <v>2</v>
      </c>
      <c r="C368" s="134">
        <v>14.639670000000001</v>
      </c>
      <c r="D368" s="134">
        <v>14.648720000000001</v>
      </c>
      <c r="E368" s="134">
        <v>14.6442</v>
      </c>
      <c r="F368" s="135">
        <v>2.1999999999999999E-2</v>
      </c>
    </row>
    <row r="369" spans="1:6" ht="11.25">
      <c r="A369" s="133">
        <v>2002</v>
      </c>
      <c r="B369" s="115">
        <v>3</v>
      </c>
      <c r="C369" s="134">
        <v>15.215</v>
      </c>
      <c r="D369" s="134">
        <v>15.224500000000001</v>
      </c>
      <c r="E369" s="134">
        <v>15.219749999999999</v>
      </c>
      <c r="F369" s="135">
        <v>3.9E-2</v>
      </c>
    </row>
    <row r="370" spans="1:6" ht="11.25">
      <c r="A370" s="133">
        <v>2002</v>
      </c>
      <c r="B370" s="115">
        <v>4</v>
      </c>
      <c r="C370" s="134">
        <v>16.364709999999999</v>
      </c>
      <c r="D370" s="134">
        <v>16.37519</v>
      </c>
      <c r="E370" s="134">
        <v>16.369949999999999</v>
      </c>
      <c r="F370" s="135">
        <v>7.5999999999999998E-2</v>
      </c>
    </row>
    <row r="371" spans="1:6" ht="11.25">
      <c r="A371" s="133">
        <v>2002</v>
      </c>
      <c r="B371" s="115">
        <v>5</v>
      </c>
      <c r="C371" s="134">
        <v>17.048100000000002</v>
      </c>
      <c r="D371" s="134">
        <v>17.060479999999998</v>
      </c>
      <c r="E371" s="134">
        <v>17.054290000000002</v>
      </c>
      <c r="F371" s="135">
        <v>4.2000000000000003E-2</v>
      </c>
    </row>
    <row r="372" spans="1:6" ht="11.25">
      <c r="A372" s="133">
        <v>2002</v>
      </c>
      <c r="B372" s="115">
        <v>6</v>
      </c>
      <c r="C372" s="134">
        <v>17.787890000000001</v>
      </c>
      <c r="D372" s="134">
        <v>17.81372</v>
      </c>
      <c r="E372" s="134">
        <v>17.800809999999998</v>
      </c>
      <c r="F372" s="135">
        <v>4.3999999999999997E-2</v>
      </c>
    </row>
    <row r="373" spans="1:6" ht="11.25">
      <c r="A373" s="133">
        <v>2002</v>
      </c>
      <c r="B373" s="115">
        <v>7</v>
      </c>
      <c r="C373" s="134">
        <v>22.563500000000001</v>
      </c>
      <c r="D373" s="134">
        <v>22.651499999999999</v>
      </c>
      <c r="E373" s="134">
        <v>22.607500000000002</v>
      </c>
      <c r="F373" s="135">
        <v>0.27</v>
      </c>
    </row>
    <row r="374" spans="1:6" ht="11.25">
      <c r="A374" s="133">
        <v>2002</v>
      </c>
      <c r="B374" s="115">
        <v>8</v>
      </c>
      <c r="C374" s="134">
        <v>26.601890000000001</v>
      </c>
      <c r="D374" s="134">
        <v>26.67032</v>
      </c>
      <c r="E374" s="134">
        <v>26.636109999999999</v>
      </c>
      <c r="F374" s="135">
        <v>0.17799999999999999</v>
      </c>
    </row>
    <row r="375" spans="1:6" ht="11.25">
      <c r="A375" s="133">
        <v>2002</v>
      </c>
      <c r="B375" s="115">
        <v>9</v>
      </c>
      <c r="C375" s="134">
        <v>28.854620000000001</v>
      </c>
      <c r="D375" s="134">
        <v>28.930810000000001</v>
      </c>
      <c r="E375" s="134">
        <v>28.892720000000001</v>
      </c>
      <c r="F375" s="135">
        <v>8.5000000000000006E-2</v>
      </c>
    </row>
    <row r="376" spans="1:6" ht="11.25">
      <c r="A376" s="133">
        <v>2002</v>
      </c>
      <c r="B376" s="115">
        <v>10</v>
      </c>
      <c r="C376" s="134">
        <v>26.926300000000001</v>
      </c>
      <c r="D376" s="134">
        <v>26.978480000000001</v>
      </c>
      <c r="E376" s="134">
        <v>26.952390000000001</v>
      </c>
      <c r="F376" s="135">
        <v>-6.7000000000000004E-2</v>
      </c>
    </row>
    <row r="377" spans="1:6" ht="11.25">
      <c r="A377" s="133">
        <v>2002</v>
      </c>
      <c r="B377" s="115">
        <v>11</v>
      </c>
      <c r="C377" s="134">
        <v>27.097619999999999</v>
      </c>
      <c r="D377" s="134">
        <v>27.14762</v>
      </c>
      <c r="E377" s="134">
        <v>27.122620000000001</v>
      </c>
      <c r="F377" s="135">
        <v>6.0000000000000001E-3</v>
      </c>
    </row>
    <row r="378" spans="1:6" ht="11.25">
      <c r="A378" s="133">
        <v>2002</v>
      </c>
      <c r="B378" s="115">
        <v>12</v>
      </c>
      <c r="C378" s="134">
        <v>27.17</v>
      </c>
      <c r="D378" s="134">
        <v>27.22</v>
      </c>
      <c r="E378" s="134">
        <v>27.195</v>
      </c>
      <c r="F378" s="135">
        <v>3.0000000000000001E-3</v>
      </c>
    </row>
    <row r="379" spans="1:6" ht="11.25">
      <c r="A379" s="133">
        <v>2003</v>
      </c>
      <c r="B379" s="115">
        <v>1</v>
      </c>
      <c r="C379" s="134">
        <v>27.73929</v>
      </c>
      <c r="D379" s="134">
        <v>27.79167</v>
      </c>
      <c r="E379" s="134">
        <v>27.76548</v>
      </c>
      <c r="F379" s="135">
        <v>2.1000000000000001E-2</v>
      </c>
    </row>
    <row r="380" spans="1:6" ht="11.25">
      <c r="A380" s="133">
        <v>2003</v>
      </c>
      <c r="B380" s="115">
        <v>2</v>
      </c>
      <c r="C380" s="134">
        <v>28.422499999999999</v>
      </c>
      <c r="D380" s="134">
        <v>28.4725</v>
      </c>
      <c r="E380" s="134">
        <v>28.447500000000002</v>
      </c>
      <c r="F380" s="135">
        <v>2.5000000000000001E-2</v>
      </c>
    </row>
    <row r="381" spans="1:6" ht="11.25">
      <c r="A381" s="133">
        <v>2003</v>
      </c>
      <c r="B381" s="115">
        <v>3</v>
      </c>
      <c r="C381" s="134">
        <v>28.66263</v>
      </c>
      <c r="D381" s="134">
        <v>28.712630000000001</v>
      </c>
      <c r="E381" s="134">
        <v>28.687629999999999</v>
      </c>
      <c r="F381" s="135">
        <v>8.0000000000000002E-3</v>
      </c>
    </row>
    <row r="382" spans="1:6" ht="11.25">
      <c r="A382" s="133">
        <v>2003</v>
      </c>
      <c r="B382" s="115">
        <v>4</v>
      </c>
      <c r="C382" s="134">
        <v>28.695239999999998</v>
      </c>
      <c r="D382" s="134">
        <v>28.745239999999999</v>
      </c>
      <c r="E382" s="134">
        <v>28.72024</v>
      </c>
      <c r="F382" s="135">
        <v>1E-3</v>
      </c>
    </row>
    <row r="383" spans="1:6" ht="11.25">
      <c r="A383" s="133">
        <v>2003</v>
      </c>
      <c r="B383" s="115">
        <v>5</v>
      </c>
      <c r="C383" s="134">
        <v>29.101430000000001</v>
      </c>
      <c r="D383" s="134">
        <v>29.151430000000001</v>
      </c>
      <c r="E383" s="134">
        <v>29.126429999999999</v>
      </c>
      <c r="F383" s="135">
        <v>1.4E-2</v>
      </c>
    </row>
    <row r="384" spans="1:6" ht="11.25">
      <c r="A384" s="133">
        <v>2003</v>
      </c>
      <c r="B384" s="115">
        <v>6</v>
      </c>
      <c r="C384" s="134">
        <v>26.66263</v>
      </c>
      <c r="D384" s="134">
        <v>26.712630000000001</v>
      </c>
      <c r="E384" s="134">
        <v>26.687629999999999</v>
      </c>
      <c r="F384" s="135">
        <v>-8.4000000000000005E-2</v>
      </c>
    </row>
    <row r="385" spans="1:6" ht="11.25">
      <c r="A385" s="133">
        <v>2003</v>
      </c>
      <c r="B385" s="115">
        <v>7</v>
      </c>
      <c r="C385" s="134">
        <v>26.864999999999998</v>
      </c>
      <c r="D385" s="134">
        <v>26.914999999999999</v>
      </c>
      <c r="E385" s="134">
        <v>26.89</v>
      </c>
      <c r="F385" s="135">
        <v>8.0000000000000002E-3</v>
      </c>
    </row>
    <row r="386" spans="1:6" ht="11.25">
      <c r="A386" s="133">
        <v>2003</v>
      </c>
      <c r="B386" s="115">
        <v>8</v>
      </c>
      <c r="C386" s="134">
        <v>27.752890000000001</v>
      </c>
      <c r="D386" s="134">
        <v>27.802890000000001</v>
      </c>
      <c r="E386" s="134">
        <v>27.777889999999999</v>
      </c>
      <c r="F386" s="135">
        <v>3.3000000000000002E-2</v>
      </c>
    </row>
    <row r="387" spans="1:6" ht="11.25">
      <c r="A387" s="133">
        <v>2003</v>
      </c>
      <c r="B387" s="115">
        <v>9</v>
      </c>
      <c r="C387" s="134">
        <v>27.809090000000001</v>
      </c>
      <c r="D387" s="134">
        <v>27.859089999999998</v>
      </c>
      <c r="E387" s="134">
        <v>27.83409</v>
      </c>
      <c r="F387" s="135">
        <v>2E-3</v>
      </c>
    </row>
    <row r="388" spans="1:6" ht="11.25">
      <c r="A388" s="133">
        <v>2003</v>
      </c>
      <c r="B388" s="115">
        <v>10</v>
      </c>
      <c r="C388" s="134">
        <v>28.187830000000002</v>
      </c>
      <c r="D388" s="134">
        <v>28.237829999999999</v>
      </c>
      <c r="E388" s="134">
        <v>28.21283</v>
      </c>
      <c r="F388" s="135">
        <v>1.4E-2</v>
      </c>
    </row>
    <row r="389" spans="1:6" ht="11.25">
      <c r="A389" s="133">
        <v>2003</v>
      </c>
      <c r="B389" s="115">
        <v>11</v>
      </c>
      <c r="C389" s="134">
        <v>28.825500000000002</v>
      </c>
      <c r="D389" s="134">
        <v>28.875499999999999</v>
      </c>
      <c r="E389" s="134">
        <v>28.8505</v>
      </c>
      <c r="F389" s="135">
        <v>2.3E-2</v>
      </c>
    </row>
    <row r="390" spans="1:6" ht="11.25">
      <c r="A390" s="133">
        <v>2003</v>
      </c>
      <c r="B390" s="115">
        <v>12</v>
      </c>
      <c r="C390" s="134">
        <v>29.178100000000001</v>
      </c>
      <c r="D390" s="134">
        <v>29.228100000000001</v>
      </c>
      <c r="E390" s="134">
        <v>29.203099999999999</v>
      </c>
      <c r="F390" s="135">
        <v>1.2E-2</v>
      </c>
    </row>
    <row r="391" spans="1:6" ht="11.25">
      <c r="A391" s="133">
        <v>2004</v>
      </c>
      <c r="B391" s="115">
        <v>1</v>
      </c>
      <c r="C391" s="134">
        <v>29.364999999999998</v>
      </c>
      <c r="D391" s="134">
        <v>29.414999999999999</v>
      </c>
      <c r="E391" s="134">
        <v>29.39</v>
      </c>
      <c r="F391" s="135">
        <v>6.0000000000000001E-3</v>
      </c>
    </row>
    <row r="392" spans="1:6" ht="11.25">
      <c r="A392" s="133">
        <v>2004</v>
      </c>
      <c r="B392" s="115">
        <v>2</v>
      </c>
      <c r="C392" s="134">
        <v>29.465</v>
      </c>
      <c r="D392" s="134">
        <v>29.515000000000001</v>
      </c>
      <c r="E392" s="134">
        <v>29.49</v>
      </c>
      <c r="F392" s="135">
        <v>3.0000000000000001E-3</v>
      </c>
    </row>
    <row r="393" spans="1:6" ht="11.25">
      <c r="A393" s="133">
        <v>2004</v>
      </c>
      <c r="B393" s="115">
        <v>3</v>
      </c>
      <c r="C393" s="134">
        <v>29.606000000000002</v>
      </c>
      <c r="D393" s="134">
        <v>29.655999999999999</v>
      </c>
      <c r="E393" s="134">
        <v>29.631</v>
      </c>
      <c r="F393" s="135">
        <v>5.0000000000000001E-3</v>
      </c>
    </row>
    <row r="394" spans="1:6" ht="11.25">
      <c r="A394" s="133">
        <v>2004</v>
      </c>
      <c r="B394" s="115">
        <v>4</v>
      </c>
      <c r="C394" s="134">
        <v>29.6</v>
      </c>
      <c r="D394" s="134">
        <v>29.65</v>
      </c>
      <c r="E394" s="134">
        <v>29.625</v>
      </c>
      <c r="F394" s="135">
        <v>0</v>
      </c>
    </row>
    <row r="395" spans="1:6" ht="11.25">
      <c r="A395" s="133">
        <v>2004</v>
      </c>
      <c r="B395" s="115">
        <v>5</v>
      </c>
      <c r="C395" s="134">
        <v>29.7105</v>
      </c>
      <c r="D395" s="134">
        <v>29.760999999999999</v>
      </c>
      <c r="E395" s="134">
        <v>29.735749999999999</v>
      </c>
      <c r="F395" s="135">
        <v>4.0000000000000001E-3</v>
      </c>
    </row>
    <row r="396" spans="1:6" ht="11.25">
      <c r="A396" s="133">
        <v>2004</v>
      </c>
      <c r="B396" s="115">
        <v>6</v>
      </c>
      <c r="C396" s="134">
        <v>29.690449999999998</v>
      </c>
      <c r="D396" s="134">
        <v>29.740449999999999</v>
      </c>
      <c r="E396" s="134">
        <v>29.715450000000001</v>
      </c>
      <c r="F396" s="135">
        <v>-1E-3</v>
      </c>
    </row>
    <row r="397" spans="1:6" ht="11.25">
      <c r="A397" s="133">
        <v>2004</v>
      </c>
      <c r="B397" s="115">
        <v>7</v>
      </c>
      <c r="C397" s="134">
        <v>29.411819999999999</v>
      </c>
      <c r="D397" s="134">
        <v>29.461819999999999</v>
      </c>
      <c r="E397" s="134">
        <v>29.436820000000001</v>
      </c>
      <c r="F397" s="135">
        <v>-8.9999999999999993E-3</v>
      </c>
    </row>
    <row r="398" spans="1:6" ht="11.25">
      <c r="A398" s="133">
        <v>2004</v>
      </c>
      <c r="B398" s="115">
        <v>8</v>
      </c>
      <c r="C398" s="134">
        <v>28.83333</v>
      </c>
      <c r="D398" s="134">
        <v>28.88571</v>
      </c>
      <c r="E398" s="134">
        <v>28.85952</v>
      </c>
      <c r="F398" s="135">
        <v>-0.02</v>
      </c>
    </row>
    <row r="399" spans="1:6" ht="11.25">
      <c r="A399" s="133">
        <v>2004</v>
      </c>
      <c r="B399" s="115">
        <v>9</v>
      </c>
      <c r="C399" s="134">
        <v>27.901900000000001</v>
      </c>
      <c r="D399" s="134">
        <v>27.951899999999998</v>
      </c>
      <c r="E399" s="134">
        <v>27.9269</v>
      </c>
      <c r="F399" s="135">
        <v>-3.2000000000000001E-2</v>
      </c>
    </row>
    <row r="400" spans="1:6" ht="11.25">
      <c r="A400" s="133">
        <v>2004</v>
      </c>
      <c r="B400" s="115">
        <v>10</v>
      </c>
      <c r="C400" s="134">
        <v>27.126249999999999</v>
      </c>
      <c r="D400" s="134">
        <v>27.17625</v>
      </c>
      <c r="E400" s="134">
        <v>27.151250000000001</v>
      </c>
      <c r="F400" s="135">
        <v>-2.8000000000000001E-2</v>
      </c>
    </row>
    <row r="401" spans="1:6" ht="11.25">
      <c r="A401" s="133">
        <v>2004</v>
      </c>
      <c r="B401" s="115">
        <v>11</v>
      </c>
      <c r="C401" s="134">
        <v>26.649519999999999</v>
      </c>
      <c r="D401" s="134">
        <v>26.651900000000001</v>
      </c>
      <c r="E401" s="134">
        <v>26.65071</v>
      </c>
      <c r="F401" s="135">
        <v>-1.7999999999999999E-2</v>
      </c>
    </row>
    <row r="402" spans="1:6" ht="11.25">
      <c r="A402" s="133">
        <v>2004</v>
      </c>
      <c r="B402" s="115">
        <v>12</v>
      </c>
      <c r="C402" s="134">
        <v>26.530449999999998</v>
      </c>
      <c r="D402" s="134">
        <v>26.580449999999999</v>
      </c>
      <c r="E402" s="134">
        <v>26.55545</v>
      </c>
      <c r="F402" s="135">
        <v>-4.0000000000000001E-3</v>
      </c>
    </row>
    <row r="403" spans="1:6" ht="11.25">
      <c r="A403" s="133">
        <v>2005</v>
      </c>
      <c r="B403" s="115">
        <v>1</v>
      </c>
      <c r="C403" s="134">
        <v>25.479500000000002</v>
      </c>
      <c r="D403" s="134">
        <v>25.529499999999999</v>
      </c>
      <c r="E403" s="134">
        <v>25.5045</v>
      </c>
      <c r="F403" s="135">
        <v>-0.04</v>
      </c>
    </row>
    <row r="404" spans="1:6" ht="11.25">
      <c r="A404" s="133">
        <v>2005</v>
      </c>
      <c r="B404" s="115">
        <v>2</v>
      </c>
      <c r="C404" s="134">
        <v>24.88083</v>
      </c>
      <c r="D404" s="134">
        <v>24.93083</v>
      </c>
      <c r="E404" s="134">
        <v>24.905830000000002</v>
      </c>
      <c r="F404" s="135">
        <v>-2.3E-2</v>
      </c>
    </row>
    <row r="405" spans="1:6" ht="11.25">
      <c r="A405" s="133">
        <v>2005</v>
      </c>
      <c r="B405" s="115">
        <v>3</v>
      </c>
      <c r="C405" s="134">
        <v>25.479520000000001</v>
      </c>
      <c r="D405" s="134">
        <v>25.529520000000002</v>
      </c>
      <c r="E405" s="134">
        <v>25.504519999999999</v>
      </c>
      <c r="F405" s="135">
        <v>2.4E-2</v>
      </c>
    </row>
    <row r="406" spans="1:6" ht="11.25">
      <c r="A406" s="133">
        <v>2005</v>
      </c>
      <c r="B406" s="115">
        <v>4</v>
      </c>
      <c r="C406" s="134">
        <v>25.160499999999999</v>
      </c>
      <c r="D406" s="134">
        <v>25.2105</v>
      </c>
      <c r="E406" s="134">
        <v>25.185500000000001</v>
      </c>
      <c r="F406" s="135">
        <v>-1.2999999999999999E-2</v>
      </c>
    </row>
    <row r="407" spans="1:6" ht="11.25">
      <c r="A407" s="133">
        <v>2005</v>
      </c>
      <c r="B407" s="115">
        <v>5</v>
      </c>
      <c r="C407" s="134">
        <v>24.436</v>
      </c>
      <c r="D407" s="134">
        <v>24.486000000000001</v>
      </c>
      <c r="E407" s="134">
        <v>24.460999999999999</v>
      </c>
      <c r="F407" s="135">
        <v>-2.9000000000000001E-2</v>
      </c>
    </row>
    <row r="408" spans="1:6" ht="11.25">
      <c r="A408" s="133">
        <v>2005</v>
      </c>
      <c r="B408" s="115">
        <v>6</v>
      </c>
      <c r="C408" s="134">
        <v>24.2</v>
      </c>
      <c r="D408" s="134">
        <v>24.25</v>
      </c>
      <c r="E408" s="134">
        <v>24.225000000000001</v>
      </c>
      <c r="F408" s="135">
        <v>-0.01</v>
      </c>
    </row>
    <row r="409" spans="1:6" ht="11.25">
      <c r="A409" s="133">
        <v>2005</v>
      </c>
      <c r="B409" s="115">
        <v>7</v>
      </c>
      <c r="C409" s="134">
        <v>24.56</v>
      </c>
      <c r="D409" s="134">
        <v>24.61</v>
      </c>
      <c r="E409" s="134">
        <v>24.585000000000001</v>
      </c>
      <c r="F409" s="135">
        <v>1.4999999999999999E-2</v>
      </c>
    </row>
    <row r="410" spans="1:6" ht="11.25">
      <c r="A410" s="133">
        <v>2005</v>
      </c>
      <c r="B410" s="115">
        <v>8</v>
      </c>
      <c r="C410" s="134">
        <v>24.292269999999998</v>
      </c>
      <c r="D410" s="134">
        <v>24.342269999999999</v>
      </c>
      <c r="E410" s="134">
        <v>24.317270000000001</v>
      </c>
      <c r="F410" s="135">
        <v>-1.0999999999999999E-2</v>
      </c>
    </row>
    <row r="411" spans="1:6" ht="11.25">
      <c r="A411" s="133">
        <v>2005</v>
      </c>
      <c r="B411" s="115">
        <v>9</v>
      </c>
      <c r="C411" s="134">
        <v>24.04045</v>
      </c>
      <c r="D411" s="134">
        <v>24.090450000000001</v>
      </c>
      <c r="E411" s="134">
        <v>24.065449999999998</v>
      </c>
      <c r="F411" s="135">
        <v>-0.01</v>
      </c>
    </row>
    <row r="412" spans="1:6" ht="11.25">
      <c r="A412" s="133">
        <v>2005</v>
      </c>
      <c r="B412" s="115">
        <v>10</v>
      </c>
      <c r="C412" s="134">
        <v>23.542000000000002</v>
      </c>
      <c r="D412" s="134">
        <v>23.591999999999999</v>
      </c>
      <c r="E412" s="134">
        <v>23.567</v>
      </c>
      <c r="F412" s="135">
        <v>-2.1000000000000001E-2</v>
      </c>
    </row>
    <row r="413" spans="1:6" ht="11.25">
      <c r="A413" s="133">
        <v>2005</v>
      </c>
      <c r="B413" s="115">
        <v>11</v>
      </c>
      <c r="C413" s="134">
        <v>23.470949999999998</v>
      </c>
      <c r="D413" s="134">
        <v>23.520949999999999</v>
      </c>
      <c r="E413" s="134">
        <v>23.495950000000001</v>
      </c>
      <c r="F413" s="135">
        <v>-3.0000000000000001E-3</v>
      </c>
    </row>
    <row r="414" spans="1:6" ht="11.25">
      <c r="A414" s="133">
        <v>2005</v>
      </c>
      <c r="B414" s="115">
        <v>12</v>
      </c>
      <c r="C414" s="134">
        <v>23.600909999999999</v>
      </c>
      <c r="D414" s="134">
        <v>23.65091</v>
      </c>
      <c r="E414" s="134">
        <v>23.625910000000001</v>
      </c>
      <c r="F414" s="135">
        <v>6.0000000000000001E-3</v>
      </c>
    </row>
    <row r="415" spans="1:6" s="137" customFormat="1" ht="11.25">
      <c r="A415" s="133">
        <v>2006</v>
      </c>
      <c r="B415" s="115">
        <v>1</v>
      </c>
      <c r="C415" s="134">
        <v>24.13476</v>
      </c>
      <c r="D415" s="134">
        <v>24.184760000000001</v>
      </c>
      <c r="E415" s="134">
        <v>24.159759999999999</v>
      </c>
      <c r="F415" s="135">
        <v>2.3E-2</v>
      </c>
    </row>
    <row r="416" spans="1:6" s="137" customFormat="1" ht="11.25">
      <c r="A416" s="133">
        <v>2006</v>
      </c>
      <c r="B416" s="115">
        <v>2</v>
      </c>
      <c r="C416" s="134">
        <v>24.180009999999999</v>
      </c>
      <c r="D416" s="134">
        <v>24.23</v>
      </c>
      <c r="E416" s="134">
        <v>24.205010000000001</v>
      </c>
      <c r="F416" s="135">
        <v>2E-3</v>
      </c>
    </row>
    <row r="417" spans="1:6" s="137" customFormat="1" ht="11.25">
      <c r="A417" s="133">
        <v>2006</v>
      </c>
      <c r="B417" s="115">
        <v>3</v>
      </c>
      <c r="C417" s="134">
        <v>24.22</v>
      </c>
      <c r="D417" s="134">
        <v>24.27</v>
      </c>
      <c r="E417" s="134">
        <v>24.245000000000001</v>
      </c>
      <c r="F417" s="135">
        <v>2E-3</v>
      </c>
    </row>
    <row r="418" spans="1:6" s="137" customFormat="1" ht="11.25">
      <c r="A418" s="133">
        <v>2006</v>
      </c>
      <c r="B418" s="115">
        <v>4</v>
      </c>
      <c r="C418" s="134">
        <v>24.047370000000001</v>
      </c>
      <c r="D418" s="134">
        <v>24.097370000000002</v>
      </c>
      <c r="E418" s="134">
        <v>24.072369999999999</v>
      </c>
      <c r="F418" s="135">
        <v>-7.0000000000000001E-3</v>
      </c>
    </row>
    <row r="419" spans="1:6" s="137" customFormat="1" ht="11.25">
      <c r="A419" s="133">
        <v>2006</v>
      </c>
      <c r="B419" s="115">
        <v>5</v>
      </c>
      <c r="C419" s="134">
        <v>23.905709999999999</v>
      </c>
      <c r="D419" s="134">
        <v>23.95571</v>
      </c>
      <c r="E419" s="134">
        <v>23.930710000000001</v>
      </c>
      <c r="F419" s="135">
        <v>-6.0000000000000001E-3</v>
      </c>
    </row>
    <row r="420" spans="1:6" s="137" customFormat="1" ht="11.25">
      <c r="A420" s="133">
        <v>2006</v>
      </c>
      <c r="B420" s="115">
        <v>6</v>
      </c>
      <c r="C420" s="134">
        <v>23.830950000000001</v>
      </c>
      <c r="D420" s="134">
        <v>23.880949999999999</v>
      </c>
      <c r="E420" s="134">
        <v>23.85595</v>
      </c>
      <c r="F420" s="135">
        <v>-3.0000000000000001E-3</v>
      </c>
    </row>
    <row r="421" spans="1:6" s="137" customFormat="1" ht="11.25">
      <c r="A421" s="133">
        <v>2006</v>
      </c>
      <c r="B421" s="115">
        <v>7</v>
      </c>
      <c r="C421" s="134">
        <v>23.901499999999999</v>
      </c>
      <c r="D421" s="134">
        <v>23.951499999999999</v>
      </c>
      <c r="E421" s="134">
        <v>23.926500000000001</v>
      </c>
      <c r="F421" s="135">
        <v>3.0000000000000001E-3</v>
      </c>
    </row>
    <row r="422" spans="1:6" s="137" customFormat="1" ht="11.25">
      <c r="A422" s="133">
        <v>2006</v>
      </c>
      <c r="B422" s="115">
        <v>8</v>
      </c>
      <c r="C422" s="134">
        <v>23.925000000000001</v>
      </c>
      <c r="D422" s="134">
        <v>23.975000000000001</v>
      </c>
      <c r="E422" s="134">
        <v>23.95</v>
      </c>
      <c r="F422" s="135">
        <v>1E-3</v>
      </c>
    </row>
    <row r="423" spans="1:6" s="137" customFormat="1" ht="11.25">
      <c r="A423" s="133">
        <v>2006</v>
      </c>
      <c r="B423" s="115">
        <v>9</v>
      </c>
      <c r="C423" s="134">
        <v>23.881430000000002</v>
      </c>
      <c r="D423" s="134">
        <v>23.931429999999999</v>
      </c>
      <c r="E423" s="134">
        <v>23.90643</v>
      </c>
      <c r="F423" s="135">
        <v>-2E-3</v>
      </c>
    </row>
    <row r="424" spans="1:6" s="137" customFormat="1" ht="11.25">
      <c r="A424" s="133">
        <v>2006</v>
      </c>
      <c r="B424" s="115">
        <v>10</v>
      </c>
      <c r="C424" s="134">
        <v>23.805710000000001</v>
      </c>
      <c r="D424" s="134">
        <v>23.855709999999998</v>
      </c>
      <c r="E424" s="134">
        <v>23.83071</v>
      </c>
      <c r="F424" s="135">
        <v>-3.0000000000000001E-3</v>
      </c>
    </row>
    <row r="425" spans="1:6" s="137" customFormat="1" ht="11.25">
      <c r="A425" s="133">
        <v>2006</v>
      </c>
      <c r="B425" s="115">
        <v>11</v>
      </c>
      <c r="C425" s="134">
        <v>24.049050000000001</v>
      </c>
      <c r="D425" s="134">
        <v>24.099049999999998</v>
      </c>
      <c r="E425" s="134">
        <v>24.07405</v>
      </c>
      <c r="F425" s="135">
        <v>0.01</v>
      </c>
    </row>
    <row r="426" spans="1:6" s="137" customFormat="1" ht="11.25">
      <c r="A426" s="133">
        <v>2006</v>
      </c>
      <c r="B426" s="115">
        <v>12</v>
      </c>
      <c r="C426" s="134">
        <v>24.399000000000001</v>
      </c>
      <c r="D426" s="134">
        <v>24.449000000000002</v>
      </c>
      <c r="E426" s="134">
        <v>24.423999999999999</v>
      </c>
      <c r="F426" s="135">
        <v>1.4999999999999999E-2</v>
      </c>
    </row>
    <row r="427" spans="1:6" s="137" customFormat="1" ht="11.25">
      <c r="A427" s="133">
        <v>2007</v>
      </c>
      <c r="B427" s="115">
        <v>1</v>
      </c>
      <c r="C427" s="134">
        <v>24.373000000000001</v>
      </c>
      <c r="D427" s="134">
        <v>24.422999999999998</v>
      </c>
      <c r="E427" s="134">
        <v>24.398</v>
      </c>
      <c r="F427" s="135">
        <v>-1E-3</v>
      </c>
    </row>
    <row r="428" spans="1:6" s="137" customFormat="1" ht="11.25">
      <c r="A428" s="133">
        <v>2007</v>
      </c>
      <c r="B428" s="115">
        <v>2</v>
      </c>
      <c r="C428" s="134">
        <v>24.25056</v>
      </c>
      <c r="D428" s="134">
        <v>24.300560000000001</v>
      </c>
      <c r="E428" s="134">
        <v>24.275559999999999</v>
      </c>
      <c r="F428" s="135">
        <v>-5.0000000000000001E-3</v>
      </c>
    </row>
    <row r="429" spans="1:6" s="137" customFormat="1" ht="11.25">
      <c r="A429" s="133">
        <v>2007</v>
      </c>
      <c r="B429" s="115">
        <v>3</v>
      </c>
      <c r="C429" s="134">
        <v>24.240449999999999</v>
      </c>
      <c r="D429" s="134">
        <v>24.29045</v>
      </c>
      <c r="E429" s="134">
        <v>24.265450000000001</v>
      </c>
      <c r="F429" s="135">
        <v>0</v>
      </c>
    </row>
    <row r="430" spans="1:6" s="137" customFormat="1" ht="11.25">
      <c r="A430" s="133">
        <v>2007</v>
      </c>
      <c r="B430" s="115">
        <v>4</v>
      </c>
      <c r="C430" s="134">
        <v>24.035260000000001</v>
      </c>
      <c r="D430" s="134">
        <v>24.085260000000002</v>
      </c>
      <c r="E430" s="134">
        <v>24.06026</v>
      </c>
      <c r="F430" s="135">
        <v>-8.0000000000000002E-3</v>
      </c>
    </row>
    <row r="431" spans="1:6" s="137" customFormat="1" ht="11.25">
      <c r="A431" s="133">
        <v>2007</v>
      </c>
      <c r="B431" s="115">
        <v>5</v>
      </c>
      <c r="C431" s="134">
        <v>23.94238</v>
      </c>
      <c r="D431" s="134">
        <v>23.992380000000001</v>
      </c>
      <c r="E431" s="134">
        <v>23.967379999999999</v>
      </c>
      <c r="F431" s="135">
        <v>-4.0000000000000001E-3</v>
      </c>
    </row>
    <row r="432" spans="1:6" s="137" customFormat="1" ht="11.25">
      <c r="A432" s="133">
        <v>2007</v>
      </c>
      <c r="B432" s="115">
        <v>6</v>
      </c>
      <c r="C432" s="134">
        <v>23.877500000000001</v>
      </c>
      <c r="D432" s="134">
        <v>23.927499999999998</v>
      </c>
      <c r="E432" s="134">
        <v>23.9025</v>
      </c>
      <c r="F432" s="135">
        <v>-3.0000000000000001E-3</v>
      </c>
    </row>
    <row r="433" spans="1:6" s="137" customFormat="1" ht="11.25">
      <c r="A433" s="133">
        <v>2007</v>
      </c>
      <c r="B433" s="115">
        <v>7</v>
      </c>
      <c r="C433" s="134">
        <v>23.766190000000002</v>
      </c>
      <c r="D433" s="134">
        <v>23.816189999999999</v>
      </c>
      <c r="E433" s="134">
        <v>23.79119</v>
      </c>
      <c r="F433" s="135">
        <v>-5.0000000000000001E-3</v>
      </c>
    </row>
    <row r="434" spans="1:6" s="137" customFormat="1" ht="11.25">
      <c r="A434" s="133">
        <v>2007</v>
      </c>
      <c r="B434" s="115">
        <v>8</v>
      </c>
      <c r="C434" s="134">
        <v>23.58522</v>
      </c>
      <c r="D434" s="134">
        <v>23.63522</v>
      </c>
      <c r="E434" s="134">
        <v>23.610220000000002</v>
      </c>
      <c r="F434" s="135">
        <v>-8.0000000000000002E-3</v>
      </c>
    </row>
    <row r="435" spans="1:6" s="137" customFormat="1" ht="11.25">
      <c r="A435" s="133">
        <v>2007</v>
      </c>
      <c r="B435" s="115">
        <v>9</v>
      </c>
      <c r="C435" s="134">
        <v>23.195</v>
      </c>
      <c r="D435" s="134">
        <v>23.245000000000001</v>
      </c>
      <c r="E435" s="134">
        <v>23.22</v>
      </c>
      <c r="F435" s="135">
        <v>-1.7000000000000001E-2</v>
      </c>
    </row>
    <row r="436" spans="1:6" s="137" customFormat="1" ht="11.25">
      <c r="A436" s="133">
        <v>2007</v>
      </c>
      <c r="B436" s="115">
        <v>10</v>
      </c>
      <c r="C436" s="134">
        <v>22.22</v>
      </c>
      <c r="D436" s="134">
        <v>22.27</v>
      </c>
      <c r="E436" s="134">
        <v>22.245000000000001</v>
      </c>
      <c r="F436" s="135">
        <v>-4.2000000000000003E-2</v>
      </c>
    </row>
    <row r="437" spans="1:6" s="137" customFormat="1" ht="11.25">
      <c r="A437" s="133">
        <v>2007</v>
      </c>
      <c r="B437" s="115">
        <v>11</v>
      </c>
      <c r="C437" s="134">
        <v>21.924759999999999</v>
      </c>
      <c r="D437" s="134">
        <v>21.97476</v>
      </c>
      <c r="E437" s="134">
        <v>21.949760000000001</v>
      </c>
      <c r="F437" s="135">
        <v>-1.2999999999999999E-2</v>
      </c>
    </row>
    <row r="438" spans="1:6" s="137" customFormat="1" ht="11.25">
      <c r="A438" s="133">
        <v>2007</v>
      </c>
      <c r="B438" s="115">
        <v>12</v>
      </c>
      <c r="C438" s="134">
        <v>21.642109999999999</v>
      </c>
      <c r="D438" s="134">
        <v>21.69211</v>
      </c>
      <c r="E438" s="134">
        <v>21.667110000000001</v>
      </c>
      <c r="F438" s="135">
        <v>-1.2999999999999999E-2</v>
      </c>
    </row>
    <row r="439" spans="1:6" s="137" customFormat="1" ht="11.25">
      <c r="A439" s="133">
        <v>2008</v>
      </c>
      <c r="B439" s="115">
        <v>1</v>
      </c>
      <c r="C439" s="134">
        <v>21.199819999999999</v>
      </c>
      <c r="D439" s="134">
        <v>21.199819999999999</v>
      </c>
      <c r="E439" s="134">
        <v>21.199819999999999</v>
      </c>
      <c r="F439" s="135">
        <v>-2.1999999999999999E-2</v>
      </c>
    </row>
    <row r="440" spans="1:6" s="137" customFormat="1" ht="11.25">
      <c r="A440" s="133">
        <v>2008</v>
      </c>
      <c r="B440" s="115">
        <v>2</v>
      </c>
      <c r="C440" s="134">
        <v>20.936579999999999</v>
      </c>
      <c r="D440" s="134">
        <v>20.936579999999999</v>
      </c>
      <c r="E440" s="134">
        <v>20.936579999999999</v>
      </c>
      <c r="F440" s="135">
        <v>-1.2E-2</v>
      </c>
    </row>
    <row r="441" spans="1:6" s="137" customFormat="1" ht="11.25">
      <c r="A441" s="133">
        <v>2008</v>
      </c>
      <c r="B441" s="115">
        <v>3</v>
      </c>
      <c r="C441" s="134">
        <v>20.626049999999999</v>
      </c>
      <c r="D441" s="134">
        <v>20.626049999999999</v>
      </c>
      <c r="E441" s="134">
        <v>20.626049999999999</v>
      </c>
      <c r="F441" s="135">
        <v>-1.4999999999999999E-2</v>
      </c>
    </row>
    <row r="442" spans="1:6" s="137" customFormat="1" ht="11.25">
      <c r="A442" s="133">
        <v>2008</v>
      </c>
      <c r="B442" s="115">
        <v>4</v>
      </c>
      <c r="C442" s="134">
        <v>19.932500000000001</v>
      </c>
      <c r="D442" s="134">
        <v>19.932500000000001</v>
      </c>
      <c r="E442" s="134">
        <v>19.932500000000001</v>
      </c>
      <c r="F442" s="135">
        <v>-3.4000000000000002E-2</v>
      </c>
    </row>
    <row r="443" spans="1:6" s="137" customFormat="1" ht="11.25">
      <c r="A443" s="133">
        <v>2008</v>
      </c>
      <c r="B443" s="115">
        <v>5</v>
      </c>
      <c r="C443" s="134">
        <v>19.873860000000001</v>
      </c>
      <c r="D443" s="134">
        <v>19.873860000000001</v>
      </c>
      <c r="E443" s="134">
        <v>19.873860000000001</v>
      </c>
      <c r="F443" s="135">
        <v>-3.0000000000000001E-3</v>
      </c>
    </row>
    <row r="444" spans="1:6" s="137" customFormat="1" ht="11.25">
      <c r="A444" s="133">
        <v>2008</v>
      </c>
      <c r="B444" s="115">
        <v>6</v>
      </c>
      <c r="C444" s="134">
        <v>19.494</v>
      </c>
      <c r="D444" s="134">
        <v>19.494</v>
      </c>
      <c r="E444" s="134">
        <v>19.494</v>
      </c>
      <c r="F444" s="135">
        <v>-1.9E-2</v>
      </c>
    </row>
    <row r="445" spans="1:6" s="137" customFormat="1" ht="11.25">
      <c r="A445" s="133">
        <v>2008</v>
      </c>
      <c r="B445" s="115">
        <v>7</v>
      </c>
      <c r="C445" s="134">
        <v>19.252230000000001</v>
      </c>
      <c r="D445" s="134">
        <v>19.252230000000001</v>
      </c>
      <c r="E445" s="134">
        <v>19.252230000000001</v>
      </c>
      <c r="F445" s="135">
        <v>-1.2E-2</v>
      </c>
    </row>
    <row r="446" spans="1:6" s="137" customFormat="1" ht="11.25">
      <c r="A446" s="133">
        <v>2008</v>
      </c>
      <c r="B446" s="115">
        <v>8</v>
      </c>
      <c r="C446" s="134">
        <v>19.21726</v>
      </c>
      <c r="D446" s="134">
        <v>19.21726</v>
      </c>
      <c r="E446" s="134">
        <v>19.21726</v>
      </c>
      <c r="F446" s="135">
        <v>-2E-3</v>
      </c>
    </row>
    <row r="447" spans="1:6" s="137" customFormat="1" ht="11.25">
      <c r="A447" s="133">
        <v>2008</v>
      </c>
      <c r="B447" s="115">
        <v>9</v>
      </c>
      <c r="C447" s="134">
        <v>20.445900000000002</v>
      </c>
      <c r="D447" s="134">
        <v>20.446380000000001</v>
      </c>
      <c r="E447" s="134">
        <v>20.44614</v>
      </c>
      <c r="F447" s="135">
        <v>6.4000000000000001E-2</v>
      </c>
    </row>
    <row r="448" spans="1:6" s="137" customFormat="1" ht="11.25">
      <c r="A448" s="133">
        <v>2008</v>
      </c>
      <c r="B448" s="115">
        <v>10</v>
      </c>
      <c r="C448" s="134">
        <v>22.37313</v>
      </c>
      <c r="D448" s="134">
        <v>22.37313</v>
      </c>
      <c r="E448" s="134">
        <v>22.37313</v>
      </c>
      <c r="F448" s="135">
        <v>9.4E-2</v>
      </c>
    </row>
    <row r="449" spans="1:6" s="137" customFormat="1" ht="11.25">
      <c r="A449" s="133">
        <v>2008</v>
      </c>
      <c r="B449" s="115">
        <v>11</v>
      </c>
      <c r="C449" s="134">
        <v>23.68695</v>
      </c>
      <c r="D449" s="134">
        <v>23.68695</v>
      </c>
      <c r="E449" s="134">
        <v>23.68695</v>
      </c>
      <c r="F449" s="135">
        <v>5.8999999999999997E-2</v>
      </c>
    </row>
    <row r="450" spans="1:6" s="137" customFormat="1" ht="11.25">
      <c r="A450" s="133">
        <v>2008</v>
      </c>
      <c r="B450" s="115">
        <v>12</v>
      </c>
      <c r="C450" s="134">
        <v>24.353380000000001</v>
      </c>
      <c r="D450" s="134">
        <v>24.353380000000001</v>
      </c>
      <c r="E450" s="134">
        <v>24.353380000000001</v>
      </c>
      <c r="F450" s="135">
        <v>2.8000000000000001E-2</v>
      </c>
    </row>
    <row r="451" spans="1:6" s="137" customFormat="1" ht="11.25">
      <c r="A451" s="133">
        <v>2009</v>
      </c>
      <c r="B451" s="115">
        <v>1</v>
      </c>
      <c r="C451" s="134">
        <v>23.29</v>
      </c>
      <c r="D451" s="134">
        <v>23.29</v>
      </c>
      <c r="E451" s="134">
        <v>23.29</v>
      </c>
      <c r="F451" s="135">
        <v>-4.3999999999999997E-2</v>
      </c>
    </row>
    <row r="452" spans="1:6" s="137" customFormat="1" ht="11.25">
      <c r="A452" s="133">
        <v>2009</v>
      </c>
      <c r="B452" s="115">
        <v>2</v>
      </c>
      <c r="C452" s="134">
        <v>23.250219999999999</v>
      </c>
      <c r="D452" s="134">
        <v>23.250219999999999</v>
      </c>
      <c r="E452" s="134">
        <v>23.250219999999999</v>
      </c>
      <c r="F452" s="135">
        <v>-2E-3</v>
      </c>
    </row>
    <row r="453" spans="1:6" s="137" customFormat="1" ht="11.25">
      <c r="A453" s="133">
        <v>2009</v>
      </c>
      <c r="B453" s="115">
        <v>3</v>
      </c>
      <c r="C453" s="134">
        <v>23.98086</v>
      </c>
      <c r="D453" s="134">
        <v>23.98086</v>
      </c>
      <c r="E453" s="134">
        <v>23.98086</v>
      </c>
      <c r="F453" s="135">
        <v>3.1E-2</v>
      </c>
    </row>
    <row r="454" spans="1:6" s="137" customFormat="1" ht="11.25">
      <c r="A454" s="133">
        <v>2009</v>
      </c>
      <c r="B454" s="115">
        <v>4</v>
      </c>
      <c r="C454" s="134">
        <v>24.035150000000002</v>
      </c>
      <c r="D454" s="134">
        <v>24.035150000000002</v>
      </c>
      <c r="E454" s="134">
        <v>24.035150000000002</v>
      </c>
      <c r="F454" s="135">
        <v>2E-3</v>
      </c>
    </row>
    <row r="455" spans="1:6" s="137" customFormat="1" ht="11.25">
      <c r="A455" s="133">
        <v>2009</v>
      </c>
      <c r="B455" s="115">
        <v>5</v>
      </c>
      <c r="C455" s="134">
        <v>23.69453</v>
      </c>
      <c r="D455" s="134">
        <v>23.69453</v>
      </c>
      <c r="E455" s="134">
        <v>23.69453</v>
      </c>
      <c r="F455" s="135">
        <v>-1.4E-2</v>
      </c>
    </row>
    <row r="456" spans="1:6" ht="12.95" customHeight="1">
      <c r="A456" s="133">
        <v>2009</v>
      </c>
      <c r="B456" s="115">
        <v>6</v>
      </c>
      <c r="C456" s="134">
        <v>23.390999999999998</v>
      </c>
      <c r="D456" s="134">
        <v>23.390999999999998</v>
      </c>
      <c r="E456" s="134">
        <v>23.390999999999998</v>
      </c>
      <c r="F456" s="135">
        <v>-1.2999999999999999E-2</v>
      </c>
    </row>
    <row r="457" spans="1:6" ht="12.95" customHeight="1">
      <c r="A457" s="133">
        <v>2009</v>
      </c>
      <c r="B457" s="115">
        <v>7</v>
      </c>
      <c r="C457" s="134">
        <v>23.395219999999998</v>
      </c>
      <c r="D457" s="134">
        <v>23.395219999999998</v>
      </c>
      <c r="E457" s="134">
        <v>23.395219999999998</v>
      </c>
      <c r="F457" s="135">
        <v>0</v>
      </c>
    </row>
    <row r="458" spans="1:6" ht="12.95" customHeight="1">
      <c r="A458" s="133">
        <v>2009</v>
      </c>
      <c r="B458" s="115">
        <v>8</v>
      </c>
      <c r="C458" s="134">
        <v>22.852250000000002</v>
      </c>
      <c r="D458" s="134">
        <v>22.852250000000002</v>
      </c>
      <c r="E458" s="134">
        <v>22.852250000000002</v>
      </c>
      <c r="F458" s="135">
        <v>-2.3E-2</v>
      </c>
    </row>
    <row r="459" spans="1:6" ht="12.95" customHeight="1">
      <c r="A459" s="133">
        <v>2009</v>
      </c>
      <c r="B459" s="115">
        <v>9</v>
      </c>
      <c r="C459" s="134">
        <v>21.941549999999999</v>
      </c>
      <c r="D459" s="134">
        <v>21.941549999999999</v>
      </c>
      <c r="E459" s="134">
        <v>21.941549999999999</v>
      </c>
      <c r="F459" s="135">
        <v>-0.04</v>
      </c>
    </row>
    <row r="460" spans="1:6" ht="12.95" customHeight="1">
      <c r="A460" s="133">
        <v>2009</v>
      </c>
      <c r="B460" s="115">
        <v>10</v>
      </c>
      <c r="C460" s="134">
        <v>20.82</v>
      </c>
      <c r="D460" s="134">
        <v>20.82</v>
      </c>
      <c r="E460" s="134">
        <v>20.82</v>
      </c>
      <c r="F460" s="135">
        <v>-5.0999999999999997E-2</v>
      </c>
    </row>
    <row r="461" spans="1:6" ht="12.95" customHeight="1">
      <c r="A461" s="133">
        <v>2009</v>
      </c>
      <c r="B461" s="115">
        <v>11</v>
      </c>
      <c r="C461" s="134">
        <v>20.461400000000001</v>
      </c>
      <c r="D461" s="134">
        <v>20.461400000000001</v>
      </c>
      <c r="E461" s="134">
        <v>20.461400000000001</v>
      </c>
      <c r="F461" s="135">
        <v>-1.7000000000000001E-2</v>
      </c>
    </row>
    <row r="462" spans="1:6" ht="12.95" customHeight="1">
      <c r="A462" s="133">
        <v>2009</v>
      </c>
      <c r="B462" s="115">
        <v>12</v>
      </c>
      <c r="C462" s="134">
        <v>19.703479999999999</v>
      </c>
      <c r="D462" s="134">
        <v>19.703479999999999</v>
      </c>
      <c r="E462" s="134">
        <v>19.703479999999999</v>
      </c>
      <c r="F462" s="135">
        <v>-3.6999999999999998E-2</v>
      </c>
    </row>
    <row r="463" spans="1:6" ht="12.95" customHeight="1">
      <c r="A463" s="133">
        <v>2010</v>
      </c>
      <c r="B463" s="115">
        <v>1</v>
      </c>
      <c r="C463" s="134">
        <v>19.585000000000001</v>
      </c>
      <c r="D463" s="134">
        <v>19.585000000000001</v>
      </c>
      <c r="E463" s="134">
        <v>19.585000000000001</v>
      </c>
      <c r="F463" s="135">
        <v>-6.0000000000000001E-3</v>
      </c>
    </row>
    <row r="464" spans="1:6" ht="12.95" customHeight="1">
      <c r="A464" s="133">
        <v>2010</v>
      </c>
      <c r="B464" s="115">
        <v>2</v>
      </c>
      <c r="C464" s="134">
        <v>19.765999999999998</v>
      </c>
      <c r="D464" s="134">
        <v>19.765999999999998</v>
      </c>
      <c r="E464" s="134">
        <v>19.76567</v>
      </c>
      <c r="F464" s="135">
        <v>8.9999999999999993E-3</v>
      </c>
    </row>
    <row r="465" spans="1:6" ht="12.95" customHeight="1">
      <c r="A465" s="133">
        <v>2010</v>
      </c>
      <c r="B465" s="115">
        <v>3</v>
      </c>
      <c r="C465" s="134">
        <v>19.609000000000002</v>
      </c>
      <c r="D465" s="134">
        <v>19.609000000000002</v>
      </c>
      <c r="E465" s="134">
        <v>19.609000000000002</v>
      </c>
      <c r="F465" s="135">
        <v>-8.0000000000000002E-3</v>
      </c>
    </row>
    <row r="466" spans="1:6" ht="12.95" customHeight="1">
      <c r="A466" s="133">
        <v>2010</v>
      </c>
      <c r="B466" s="115">
        <v>4</v>
      </c>
      <c r="C466" s="134">
        <v>19.213999999999999</v>
      </c>
      <c r="D466" s="134">
        <v>19.213999999999999</v>
      </c>
      <c r="E466" s="134">
        <v>19.213999999999999</v>
      </c>
      <c r="F466" s="135">
        <v>-0.02</v>
      </c>
    </row>
    <row r="467" spans="1:6" ht="12.95" customHeight="1">
      <c r="A467" s="133">
        <v>2010</v>
      </c>
      <c r="B467" s="115">
        <v>5</v>
      </c>
      <c r="C467" s="134">
        <v>19.262</v>
      </c>
      <c r="D467" s="134">
        <v>19.262</v>
      </c>
      <c r="E467" s="134">
        <v>19.262</v>
      </c>
      <c r="F467" s="135">
        <v>2E-3</v>
      </c>
    </row>
    <row r="468" spans="1:6" ht="12.95" customHeight="1">
      <c r="A468" s="133">
        <v>2010</v>
      </c>
      <c r="B468" s="115">
        <v>6</v>
      </c>
      <c r="C468" s="134">
        <v>20.454999999999998</v>
      </c>
      <c r="D468" s="134">
        <v>20.454999999999998</v>
      </c>
      <c r="E468" s="134">
        <v>20.454999999999998</v>
      </c>
      <c r="F468" s="135">
        <v>6.2E-2</v>
      </c>
    </row>
    <row r="469" spans="1:6" ht="12.95" customHeight="1">
      <c r="A469" s="133">
        <v>2010</v>
      </c>
      <c r="B469" s="115">
        <v>7</v>
      </c>
      <c r="C469" s="134">
        <v>21.091999999999999</v>
      </c>
      <c r="D469" s="134">
        <v>21.091999999999999</v>
      </c>
      <c r="E469" s="134">
        <v>21.091999999999999</v>
      </c>
      <c r="F469" s="135">
        <v>3.1E-2</v>
      </c>
    </row>
    <row r="470" spans="1:6" ht="12.95" customHeight="1">
      <c r="A470" s="133">
        <v>2010</v>
      </c>
      <c r="B470" s="115">
        <v>8</v>
      </c>
      <c r="C470" s="134">
        <v>20.859000000000002</v>
      </c>
      <c r="D470" s="134">
        <v>20.859000000000002</v>
      </c>
      <c r="E470" s="134">
        <v>20.859000000000002</v>
      </c>
      <c r="F470" s="135">
        <v>-1.0999999999999999E-2</v>
      </c>
    </row>
    <row r="471" spans="1:6" ht="12.95" customHeight="1">
      <c r="A471" s="133">
        <v>2010</v>
      </c>
      <c r="B471" s="115">
        <v>9</v>
      </c>
      <c r="C471" s="134">
        <v>20.56</v>
      </c>
      <c r="D471" s="134">
        <v>20.56</v>
      </c>
      <c r="E471" s="134">
        <v>20.56</v>
      </c>
      <c r="F471" s="135">
        <v>-1.4E-2</v>
      </c>
    </row>
    <row r="472" spans="1:6" ht="12.95" customHeight="1">
      <c r="A472" s="133">
        <v>2010</v>
      </c>
      <c r="B472" s="115">
        <v>10</v>
      </c>
      <c r="C472" s="134">
        <v>20.215</v>
      </c>
      <c r="D472" s="134">
        <v>20.215</v>
      </c>
      <c r="E472" s="134">
        <v>20.215</v>
      </c>
      <c r="F472" s="135">
        <v>-1.7000000000000001E-2</v>
      </c>
    </row>
    <row r="473" spans="1:6" ht="12.95" customHeight="1">
      <c r="A473" s="133">
        <v>2010</v>
      </c>
      <c r="B473" s="115">
        <v>11</v>
      </c>
      <c r="C473" s="134">
        <v>19.972000000000001</v>
      </c>
      <c r="D473" s="134">
        <v>19.972000000000001</v>
      </c>
      <c r="E473" s="134">
        <v>19.972000000000001</v>
      </c>
      <c r="F473" s="135">
        <v>-1.2E-2</v>
      </c>
    </row>
    <row r="474" spans="1:6" ht="12.95" customHeight="1">
      <c r="A474" s="133">
        <v>2010</v>
      </c>
      <c r="B474" s="115">
        <v>12</v>
      </c>
      <c r="C474" s="134">
        <v>19.986000000000001</v>
      </c>
      <c r="D474" s="134">
        <v>19.986000000000001</v>
      </c>
      <c r="E474" s="134">
        <v>19.986000000000001</v>
      </c>
      <c r="F474" s="135">
        <v>1E-3</v>
      </c>
    </row>
    <row r="475" spans="1:6" ht="12.95" customHeight="1">
      <c r="A475" s="133">
        <v>2011</v>
      </c>
      <c r="B475" s="115">
        <v>1</v>
      </c>
      <c r="C475" s="134">
        <v>19.867999999999999</v>
      </c>
      <c r="D475" s="134">
        <v>19.867999999999999</v>
      </c>
      <c r="E475" s="134">
        <v>19.867999999999999</v>
      </c>
      <c r="F475" s="135">
        <v>-6.0000000000000001E-3</v>
      </c>
    </row>
    <row r="476" spans="1:6" ht="12.95" customHeight="1">
      <c r="A476" s="133">
        <v>2011</v>
      </c>
      <c r="B476" s="115">
        <v>2</v>
      </c>
      <c r="C476" s="134">
        <v>19.585999999999999</v>
      </c>
      <c r="D476" s="134">
        <v>19.585999999999999</v>
      </c>
      <c r="E476" s="134">
        <v>19.585999999999999</v>
      </c>
      <c r="F476" s="135">
        <v>-1.4E-2</v>
      </c>
    </row>
    <row r="477" spans="1:6" ht="12.95" customHeight="1">
      <c r="A477" s="133">
        <v>2011</v>
      </c>
      <c r="B477" s="115">
        <v>3</v>
      </c>
      <c r="C477" s="134">
        <v>19.337</v>
      </c>
      <c r="D477" s="134">
        <v>19.337</v>
      </c>
      <c r="E477" s="134">
        <v>19.337</v>
      </c>
      <c r="F477" s="135">
        <v>-1.2713162462983707E-2</v>
      </c>
    </row>
    <row r="478" spans="1:6" ht="12.95" customHeight="1">
      <c r="A478" s="133">
        <v>2011</v>
      </c>
      <c r="B478" s="115">
        <v>4</v>
      </c>
      <c r="C478" s="134">
        <v>19.001999999999999</v>
      </c>
      <c r="D478" s="134">
        <v>19.001999999999999</v>
      </c>
      <c r="E478" s="134">
        <v>19.001999999999999</v>
      </c>
      <c r="F478" s="135">
        <v>-1.7324300563686279E-2</v>
      </c>
    </row>
    <row r="479" spans="1:6" ht="12.95" customHeight="1">
      <c r="A479" s="133">
        <v>2011</v>
      </c>
      <c r="B479" s="115">
        <v>5</v>
      </c>
      <c r="C479" s="134">
        <v>18.853000000000002</v>
      </c>
      <c r="D479" s="134">
        <v>18.853000000000002</v>
      </c>
      <c r="E479" s="134">
        <v>18.853000000000002</v>
      </c>
      <c r="F479" s="135">
        <v>-7.841279865277162E-3</v>
      </c>
    </row>
    <row r="480" spans="1:6" ht="12.95" customHeight="1">
      <c r="A480" s="133">
        <v>2011</v>
      </c>
      <c r="B480" s="115">
        <v>6</v>
      </c>
      <c r="C480" s="134">
        <v>18.53</v>
      </c>
      <c r="D480" s="134">
        <v>18.53</v>
      </c>
      <c r="E480" s="134">
        <v>18.53</v>
      </c>
      <c r="F480" s="135">
        <v>-1.7132551848512145E-2</v>
      </c>
    </row>
    <row r="481" spans="1:6" ht="12.95" customHeight="1">
      <c r="A481" s="133">
        <v>2011</v>
      </c>
      <c r="B481" s="115">
        <v>7</v>
      </c>
      <c r="C481" s="134">
        <v>18.457000000000001</v>
      </c>
      <c r="D481" s="134">
        <v>18.457000000000001</v>
      </c>
      <c r="E481" s="134">
        <v>18.457000000000001</v>
      </c>
      <c r="F481" s="135">
        <v>-3.9395574743659179E-3</v>
      </c>
    </row>
    <row r="482" spans="1:6" ht="12.95" customHeight="1">
      <c r="A482" s="133">
        <v>2011</v>
      </c>
      <c r="B482" s="115">
        <v>8</v>
      </c>
      <c r="C482" s="134">
        <v>18.763999999999999</v>
      </c>
      <c r="D482" s="134">
        <v>18.763999999999999</v>
      </c>
      <c r="E482" s="134">
        <v>18.763999999999999</v>
      </c>
      <c r="F482" s="135">
        <v>1.6633255675353453E-2</v>
      </c>
    </row>
    <row r="483" spans="1:6" ht="12.95" customHeight="1">
      <c r="A483" s="133">
        <v>2011</v>
      </c>
      <c r="B483" s="115">
        <v>9</v>
      </c>
      <c r="C483" s="134">
        <v>19.573409090909092</v>
      </c>
      <c r="D483" s="134">
        <v>19.573409090909092</v>
      </c>
      <c r="E483" s="134">
        <v>19.573409090909092</v>
      </c>
      <c r="F483" s="135">
        <v>4.3136276428751508E-2</v>
      </c>
    </row>
    <row r="484" spans="1:6" ht="12.95" customHeight="1">
      <c r="A484" s="133">
        <v>2011</v>
      </c>
      <c r="B484" s="115">
        <v>10</v>
      </c>
      <c r="C484" s="134">
        <v>19.93</v>
      </c>
      <c r="D484" s="134">
        <v>19.93</v>
      </c>
      <c r="E484" s="134">
        <v>19.93</v>
      </c>
      <c r="F484" s="135">
        <v>1.8218129884002954E-2</v>
      </c>
    </row>
    <row r="485" spans="1:6" ht="12.95" customHeight="1">
      <c r="A485" s="133">
        <v>2011</v>
      </c>
      <c r="B485" s="115">
        <v>11</v>
      </c>
      <c r="C485" s="134">
        <v>19.900571428571432</v>
      </c>
      <c r="D485" s="134">
        <v>19.900571428571432</v>
      </c>
      <c r="E485" s="134">
        <v>19.900571428571432</v>
      </c>
      <c r="F485" s="135">
        <v>-1.476596659737428E-3</v>
      </c>
    </row>
    <row r="486" spans="1:6" ht="12.95" customHeight="1">
      <c r="A486" s="133">
        <v>2011</v>
      </c>
      <c r="B486" s="115">
        <v>12</v>
      </c>
      <c r="C486" s="134">
        <v>19.969950000000004</v>
      </c>
      <c r="D486" s="134">
        <v>19.969950000000004</v>
      </c>
      <c r="E486" s="134">
        <v>19.969950000000004</v>
      </c>
      <c r="F486" s="135">
        <v>3.4862602653189523E-3</v>
      </c>
    </row>
    <row r="487" spans="1:6" ht="12.95" customHeight="1">
      <c r="A487" s="133">
        <v>2012</v>
      </c>
      <c r="B487" s="115">
        <v>1</v>
      </c>
      <c r="C487" s="134">
        <v>19.625476190476196</v>
      </c>
      <c r="D487" s="134">
        <v>19.625476190476196</v>
      </c>
      <c r="E487" s="134">
        <v>19.625476190476196</v>
      </c>
      <c r="F487" s="135">
        <v>-1.7249608012228856E-2</v>
      </c>
    </row>
    <row r="488" spans="1:6" ht="12.95" customHeight="1">
      <c r="A488" s="133">
        <v>2012</v>
      </c>
      <c r="B488" s="115">
        <v>2</v>
      </c>
      <c r="C488" s="134">
        <v>19.43642105263158</v>
      </c>
      <c r="D488" s="134">
        <v>19.43642105263158</v>
      </c>
      <c r="E488" s="134">
        <v>19.43642105263158</v>
      </c>
      <c r="F488" s="135">
        <v>-9.6331490767270767E-3</v>
      </c>
    </row>
    <row r="489" spans="1:6" ht="12.95" customHeight="1">
      <c r="A489" s="133">
        <v>2012</v>
      </c>
      <c r="B489" s="115">
        <v>3</v>
      </c>
      <c r="C489" s="134">
        <v>19.527863636363637</v>
      </c>
      <c r="D489" s="134">
        <v>19.527863636363637</v>
      </c>
      <c r="E489" s="134">
        <v>19.527863636363637</v>
      </c>
      <c r="F489" s="135">
        <v>4.7047027580047196E-3</v>
      </c>
    </row>
    <row r="490" spans="1:6" ht="12.95" customHeight="1">
      <c r="A490" s="133">
        <v>2012</v>
      </c>
      <c r="B490" s="115">
        <v>4</v>
      </c>
      <c r="C490" s="134">
        <v>19.680833333333336</v>
      </c>
      <c r="D490" s="134">
        <v>19.680833333333336</v>
      </c>
      <c r="E490" s="134">
        <v>19.680833333333336</v>
      </c>
      <c r="F490" s="135">
        <v>7.8334066551370984E-3</v>
      </c>
    </row>
    <row r="491" spans="1:6" ht="12.95" customHeight="1">
      <c r="A491" s="133">
        <v>2012</v>
      </c>
      <c r="B491" s="115">
        <v>5</v>
      </c>
      <c r="C491" s="134">
        <v>20.228095238095239</v>
      </c>
      <c r="D491" s="134">
        <v>20.228095238095239</v>
      </c>
      <c r="E491" s="134">
        <v>20.228095238095239</v>
      </c>
      <c r="F491" s="135">
        <v>2.780684615803386E-2</v>
      </c>
    </row>
    <row r="492" spans="1:6" ht="12.95" customHeight="1">
      <c r="A492" s="133">
        <v>2012</v>
      </c>
      <c r="B492" s="115">
        <v>6</v>
      </c>
      <c r="C492" s="134">
        <v>21.687799999999999</v>
      </c>
      <c r="D492" s="134">
        <v>21.687799999999999</v>
      </c>
      <c r="E492" s="134">
        <v>21.687799999999999</v>
      </c>
      <c r="F492" s="135">
        <v>7.2162244873937631E-2</v>
      </c>
    </row>
    <row r="493" spans="1:6" ht="12.95" customHeight="1">
      <c r="A493" s="133">
        <v>2012</v>
      </c>
      <c r="B493" s="115">
        <v>7</v>
      </c>
      <c r="C493" s="134">
        <v>21.796428571428571</v>
      </c>
      <c r="D493" s="134">
        <v>21.796428571428571</v>
      </c>
      <c r="E493" s="134">
        <v>21.796428571428571</v>
      </c>
      <c r="F493" s="135">
        <v>5.0087409247858705E-3</v>
      </c>
    </row>
    <row r="494" spans="1:6" ht="12.95" customHeight="1">
      <c r="A494" s="133">
        <v>2012</v>
      </c>
      <c r="B494" s="115">
        <v>8</v>
      </c>
      <c r="C494" s="134">
        <v>21.309521739130435</v>
      </c>
      <c r="D494" s="134">
        <v>21.309521739130435</v>
      </c>
      <c r="E494" s="134">
        <v>21.309521739130435</v>
      </c>
      <c r="F494" s="135">
        <v>-2.2338835497866305E-2</v>
      </c>
    </row>
    <row r="495" spans="1:6" ht="12.95" customHeight="1">
      <c r="A495" s="133">
        <v>2012</v>
      </c>
      <c r="B495" s="115">
        <v>9</v>
      </c>
      <c r="C495" s="134">
        <v>21.218250000000001</v>
      </c>
      <c r="D495" s="134">
        <v>21.218250000000001</v>
      </c>
      <c r="E495" s="134">
        <v>21.218250000000001</v>
      </c>
      <c r="F495" s="135">
        <v>-4.2831434814809555E-3</v>
      </c>
    </row>
    <row r="496" spans="1:6" ht="12.95" customHeight="1">
      <c r="A496" s="133">
        <v>2012</v>
      </c>
      <c r="B496" s="115">
        <v>10</v>
      </c>
      <c r="C496" s="134">
        <v>20.133952380952376</v>
      </c>
      <c r="D496" s="134">
        <v>20.133952380952376</v>
      </c>
      <c r="E496" s="134">
        <v>20.133952380952376</v>
      </c>
      <c r="F496" s="135">
        <v>-5.1102122891738211E-2</v>
      </c>
    </row>
    <row r="497" spans="1:6" ht="12.95" customHeight="1">
      <c r="A497" s="133">
        <v>2012</v>
      </c>
      <c r="B497" s="115">
        <v>11</v>
      </c>
      <c r="C497" s="134">
        <v>19.772904761904762</v>
      </c>
      <c r="D497" s="134">
        <v>19.772904761904762</v>
      </c>
      <c r="E497" s="134">
        <v>19.772904761904762</v>
      </c>
      <c r="F497" s="135">
        <v>-1.793227738976777E-2</v>
      </c>
    </row>
    <row r="498" spans="1:6" ht="12.95" customHeight="1">
      <c r="A498" s="133">
        <v>2012</v>
      </c>
      <c r="B498" s="115">
        <v>12</v>
      </c>
      <c r="C498" s="134">
        <v>19.304421052631579</v>
      </c>
      <c r="D498" s="134">
        <v>19.304421052631579</v>
      </c>
      <c r="E498" s="134">
        <v>19.304421052631579</v>
      </c>
      <c r="F498" s="135">
        <v>-2.3693216293429131E-2</v>
      </c>
    </row>
    <row r="499" spans="1:6" ht="12.95" customHeight="1">
      <c r="A499" s="133">
        <v>2013</v>
      </c>
      <c r="B499" s="115">
        <v>1</v>
      </c>
      <c r="C499" s="134">
        <v>19.327999999999999</v>
      </c>
      <c r="D499" s="134">
        <v>19.327999999999999</v>
      </c>
      <c r="E499" s="134">
        <v>19.327999999999999</v>
      </c>
      <c r="F499" s="135">
        <v>1.2214273250741314E-3</v>
      </c>
    </row>
    <row r="500" spans="1:6" ht="12.95" customHeight="1">
      <c r="A500" s="133">
        <v>2013</v>
      </c>
      <c r="B500" s="115">
        <v>2</v>
      </c>
      <c r="C500" s="134">
        <v>19.113</v>
      </c>
      <c r="D500" s="134">
        <v>19.113</v>
      </c>
      <c r="E500" s="134">
        <v>19.112777777777776</v>
      </c>
      <c r="F500" s="135">
        <v>-1.1135255702722668E-2</v>
      </c>
    </row>
    <row r="501" spans="1:6" ht="12.95" customHeight="1">
      <c r="A501" s="133">
        <v>2013</v>
      </c>
      <c r="B501" s="115">
        <v>3</v>
      </c>
      <c r="C501" s="134">
        <v>19</v>
      </c>
      <c r="D501" s="134">
        <v>19</v>
      </c>
      <c r="E501" s="134">
        <v>18.999684210526318</v>
      </c>
      <c r="F501" s="135">
        <v>-5.9171706261844648E-3</v>
      </c>
    </row>
    <row r="502" spans="1:6" ht="12.95" customHeight="1">
      <c r="A502" s="133">
        <v>2013</v>
      </c>
      <c r="B502" s="115">
        <v>4</v>
      </c>
      <c r="C502" s="134">
        <v>18.986999999999998</v>
      </c>
      <c r="D502" s="134">
        <v>18.986999999999998</v>
      </c>
      <c r="E502" s="134">
        <v>18.986999999999998</v>
      </c>
      <c r="F502" s="135">
        <v>-6.6760112356456514E-4</v>
      </c>
    </row>
    <row r="503" spans="1:6" ht="12.95" customHeight="1">
      <c r="A503" s="133">
        <v>2013</v>
      </c>
      <c r="B503" s="115">
        <v>5</v>
      </c>
      <c r="C503" s="134">
        <v>19.257000000000001</v>
      </c>
      <c r="D503" s="134">
        <v>19.257000000000001</v>
      </c>
      <c r="E503" s="134">
        <v>19.257000000000001</v>
      </c>
      <c r="F503" s="135">
        <v>1.4220255964607631E-2</v>
      </c>
    </row>
    <row r="504" spans="1:6" ht="12.95" customHeight="1">
      <c r="A504" s="133">
        <v>2013</v>
      </c>
      <c r="B504" s="115">
        <v>6</v>
      </c>
      <c r="C504" s="134">
        <v>20.675000000000001</v>
      </c>
      <c r="D504" s="134">
        <v>20.675000000000001</v>
      </c>
      <c r="E504" s="134">
        <v>20.675000000000001</v>
      </c>
      <c r="F504" s="135">
        <v>7.3635561094666846E-2</v>
      </c>
    </row>
    <row r="505" spans="1:6" ht="12.95" customHeight="1">
      <c r="A505" s="133">
        <v>2013</v>
      </c>
      <c r="B505" s="115">
        <v>7</v>
      </c>
      <c r="C505" s="134">
        <v>21.073</v>
      </c>
      <c r="D505" s="134">
        <v>21.073</v>
      </c>
      <c r="E505" s="134">
        <v>21.073</v>
      </c>
      <c r="F505" s="135">
        <v>1.9250302297460609E-2</v>
      </c>
    </row>
    <row r="506" spans="1:6" ht="12.95" customHeight="1">
      <c r="A506" s="133">
        <v>2013</v>
      </c>
      <c r="B506" s="115">
        <v>8</v>
      </c>
      <c r="C506" s="134">
        <v>21.855</v>
      </c>
      <c r="D506" s="134">
        <v>21.855</v>
      </c>
      <c r="E506" s="134">
        <v>21.855</v>
      </c>
      <c r="F506" s="135">
        <v>3.7109096948702236E-2</v>
      </c>
    </row>
    <row r="507" spans="1:6" ht="12.95" customHeight="1">
      <c r="A507" s="133">
        <v>2013</v>
      </c>
      <c r="B507" s="115">
        <v>9</v>
      </c>
      <c r="C507" s="134">
        <v>22.145</v>
      </c>
      <c r="D507" s="134">
        <v>22.145</v>
      </c>
      <c r="E507" s="134">
        <v>22.145</v>
      </c>
      <c r="F507" s="135">
        <v>1.3269274765499883E-2</v>
      </c>
    </row>
    <row r="508" spans="1:6" ht="12.95" customHeight="1">
      <c r="A508" s="133">
        <v>2013</v>
      </c>
      <c r="B508" s="115">
        <v>10</v>
      </c>
      <c r="C508" s="134">
        <v>21.635000000000002</v>
      </c>
      <c r="D508" s="134">
        <v>21.635000000000002</v>
      </c>
      <c r="E508" s="134">
        <v>21.635000000000002</v>
      </c>
      <c r="F508" s="135">
        <v>-2.3030029351998049E-2</v>
      </c>
    </row>
    <row r="509" spans="1:6" ht="12.95" customHeight="1">
      <c r="A509" s="133">
        <v>2013</v>
      </c>
      <c r="B509" s="115">
        <v>11</v>
      </c>
      <c r="C509" s="134">
        <v>21.347999999999999</v>
      </c>
      <c r="D509" s="134">
        <v>21.347999999999999</v>
      </c>
      <c r="E509" s="134">
        <v>21.347999999999999</v>
      </c>
      <c r="F509" s="135">
        <v>-1.3265541945921111E-2</v>
      </c>
    </row>
    <row r="510" spans="1:6" ht="12.95" customHeight="1">
      <c r="A510" s="133">
        <v>2013</v>
      </c>
      <c r="B510" s="115">
        <v>12</v>
      </c>
      <c r="C510" s="134">
        <v>21.363</v>
      </c>
      <c r="D510" s="134">
        <v>21.363</v>
      </c>
      <c r="E510" s="134">
        <v>21.363</v>
      </c>
      <c r="F510" s="135">
        <f>+(E510/E509)-1</f>
        <v>7.0264193367064465E-4</v>
      </c>
    </row>
    <row r="511" spans="1:6" ht="12.95" customHeight="1">
      <c r="A511" s="133">
        <v>2014</v>
      </c>
      <c r="B511" s="115">
        <v>1</v>
      </c>
      <c r="C511" s="134">
        <v>21.655999999999999</v>
      </c>
      <c r="D511" s="134">
        <v>21.655999999999999</v>
      </c>
      <c r="E511" s="134">
        <f>+(C511+D511)/2</f>
        <v>21.655999999999999</v>
      </c>
      <c r="F511" s="135">
        <v>1.3715302157936593E-2</v>
      </c>
    </row>
    <row r="512" spans="1:6" ht="12.95" customHeight="1">
      <c r="A512" s="133">
        <v>2014</v>
      </c>
      <c r="B512" s="115">
        <v>2</v>
      </c>
      <c r="C512" s="134">
        <v>22.373999999999999</v>
      </c>
      <c r="D512" s="134">
        <v>22.373999999999999</v>
      </c>
      <c r="E512" s="134">
        <f>+(C512+D512)/2</f>
        <v>22.373999999999999</v>
      </c>
      <c r="F512" s="135">
        <v>3.3154783893609263E-2</v>
      </c>
    </row>
    <row r="513" spans="1:6" ht="12.95" customHeight="1">
      <c r="A513" s="133">
        <v>2014</v>
      </c>
      <c r="B513" s="115">
        <v>3</v>
      </c>
      <c r="C513" s="134">
        <v>22.635000000000002</v>
      </c>
      <c r="D513" s="134">
        <v>22.635000000000002</v>
      </c>
      <c r="E513" s="134">
        <v>22.635000000000002</v>
      </c>
      <c r="F513" s="135">
        <v>1.1665325824617989E-2</v>
      </c>
    </row>
    <row r="514" spans="1:6" ht="12.95" customHeight="1">
      <c r="A514" s="133">
        <v>2014</v>
      </c>
      <c r="B514" s="115">
        <v>4</v>
      </c>
      <c r="C514" s="134">
        <v>22.853000000000002</v>
      </c>
      <c r="D514" s="134">
        <v>22.853000000000002</v>
      </c>
      <c r="E514" s="134">
        <v>22.853000000000002</v>
      </c>
      <c r="F514" s="135">
        <v>9.6311022752375575E-3</v>
      </c>
    </row>
    <row r="515" spans="1:6" ht="12.95" customHeight="1">
      <c r="A515" s="133">
        <v>2014</v>
      </c>
      <c r="B515" s="115">
        <v>5</v>
      </c>
      <c r="C515" s="134">
        <v>23.021999999999998</v>
      </c>
      <c r="D515" s="134">
        <v>23.021999999999998</v>
      </c>
      <c r="E515" s="134">
        <v>23.021999999999998</v>
      </c>
      <c r="F515" s="135">
        <v>7.395090360127643E-3</v>
      </c>
    </row>
    <row r="516" spans="1:6" ht="12.95" customHeight="1">
      <c r="A516" s="133">
        <v>2014</v>
      </c>
      <c r="B516" s="115">
        <v>6</v>
      </c>
      <c r="C516" s="134">
        <v>22.956</v>
      </c>
      <c r="D516" s="134">
        <v>22.956</v>
      </c>
      <c r="E516" s="134">
        <v>22.956</v>
      </c>
      <c r="F516" s="135">
        <v>-2.8668230388323446E-3</v>
      </c>
    </row>
    <row r="517" spans="1:6" ht="12.95" customHeight="1">
      <c r="A517" s="133">
        <v>2014</v>
      </c>
      <c r="B517" s="115">
        <v>7</v>
      </c>
      <c r="C517" s="134">
        <v>23.003</v>
      </c>
      <c r="D517" s="134">
        <v>23.003</v>
      </c>
      <c r="E517" s="134">
        <v>23.003</v>
      </c>
      <c r="F517" s="135">
        <v>2.0473950165533772E-3</v>
      </c>
    </row>
    <row r="518" spans="1:6" ht="12.95" customHeight="1">
      <c r="A518" s="133">
        <v>2014</v>
      </c>
      <c r="B518" s="115">
        <v>8</v>
      </c>
      <c r="C518" s="134">
        <v>23.719000000000001</v>
      </c>
      <c r="D518" s="134">
        <v>23.719000000000001</v>
      </c>
      <c r="E518" s="134">
        <v>23.719000000000001</v>
      </c>
      <c r="F518" s="135">
        <v>3.1126374820675595E-2</v>
      </c>
    </row>
    <row r="519" spans="1:6" ht="12.95" customHeight="1">
      <c r="A519" s="133">
        <v>2014</v>
      </c>
      <c r="B519" s="115">
        <v>9</v>
      </c>
      <c r="C519" s="134">
        <v>24.318999999999999</v>
      </c>
      <c r="D519" s="134">
        <v>24.318999999999999</v>
      </c>
      <c r="E519" s="134">
        <v>24.318999999999999</v>
      </c>
      <c r="F519" s="135">
        <v>2.5296176061385234E-2</v>
      </c>
    </row>
    <row r="520" spans="1:6" ht="12.95" customHeight="1">
      <c r="A520" s="133">
        <v>2014</v>
      </c>
      <c r="B520" s="115">
        <v>10</v>
      </c>
      <c r="C520" s="134">
        <v>24.315999999999999</v>
      </c>
      <c r="D520" s="134">
        <v>24.315999999999999</v>
      </c>
      <c r="E520" s="134">
        <v>24.315999999999999</v>
      </c>
      <c r="F520" s="135">
        <v>-1.2336033554016801E-4</v>
      </c>
    </row>
    <row r="521" spans="1:6" ht="12.95" customHeight="1">
      <c r="A521" s="133">
        <v>2014</v>
      </c>
      <c r="B521" s="115">
        <v>11</v>
      </c>
      <c r="C521" s="134">
        <v>23.992999999999999</v>
      </c>
      <c r="D521" s="134">
        <v>23.992999999999999</v>
      </c>
      <c r="E521" s="134">
        <v>23.992999999999999</v>
      </c>
      <c r="F521" s="135">
        <v>-1.328343477545646E-2</v>
      </c>
    </row>
    <row r="522" spans="1:6" ht="12.95" customHeight="1">
      <c r="A522" s="133">
        <v>2014</v>
      </c>
      <c r="B522" s="115">
        <v>12</v>
      </c>
      <c r="C522" s="134">
        <v>24.106999999999999</v>
      </c>
      <c r="D522" s="134">
        <v>24.106999999999999</v>
      </c>
      <c r="E522" s="134">
        <v>24.106999999999999</v>
      </c>
      <c r="F522" s="135">
        <v>4.7513858208645399E-3</v>
      </c>
    </row>
    <row r="523" spans="1:6" ht="12.95" customHeight="1">
      <c r="A523" s="133">
        <v>2015</v>
      </c>
      <c r="B523" s="115">
        <v>1</v>
      </c>
      <c r="C523" s="134">
        <v>24.47</v>
      </c>
      <c r="D523" s="134">
        <v>24.47</v>
      </c>
      <c r="E523" s="134">
        <v>24.47</v>
      </c>
      <c r="F523" s="135">
        <v>1.5057867009582226E-2</v>
      </c>
    </row>
    <row r="524" spans="1:6" ht="12.95" customHeight="1">
      <c r="A524" s="133">
        <v>2015</v>
      </c>
      <c r="B524" s="115">
        <v>2</v>
      </c>
      <c r="C524" s="134">
        <v>24.574000000000002</v>
      </c>
      <c r="D524" s="134">
        <v>24.574000000000002</v>
      </c>
      <c r="E524" s="134">
        <v>24.574000000000002</v>
      </c>
      <c r="F524" s="135">
        <v>4.2501021659175908E-3</v>
      </c>
    </row>
    <row r="525" spans="1:6" ht="12.95" customHeight="1">
      <c r="A525" s="133">
        <v>2015</v>
      </c>
      <c r="B525" s="115">
        <v>3</v>
      </c>
      <c r="C525" s="134">
        <v>25.286000000000001</v>
      </c>
      <c r="D525" s="134">
        <v>25.286000000000001</v>
      </c>
      <c r="E525" s="134">
        <v>25.286000000000001</v>
      </c>
      <c r="F525" s="135">
        <v>2.8973712053389722E-2</v>
      </c>
    </row>
    <row r="526" spans="1:6" ht="12.95" customHeight="1">
      <c r="A526" s="133">
        <v>2015</v>
      </c>
      <c r="B526" s="115">
        <v>4</v>
      </c>
      <c r="C526" s="134">
        <v>26.350999999999999</v>
      </c>
      <c r="D526" s="134">
        <v>26.350999999999999</v>
      </c>
      <c r="E526" s="134">
        <v>26.350999999999999</v>
      </c>
      <c r="F526" s="135">
        <v>4.211816815629188E-2</v>
      </c>
    </row>
    <row r="527" spans="1:6" ht="12.95" customHeight="1">
      <c r="A527" s="133">
        <v>2015</v>
      </c>
      <c r="B527" s="115">
        <v>5</v>
      </c>
      <c r="C527" s="134">
        <v>26.664999999999999</v>
      </c>
      <c r="D527" s="134">
        <v>26.664999999999999</v>
      </c>
      <c r="E527" s="134">
        <v>26.664999999999999</v>
      </c>
      <c r="F527" s="135">
        <v>1.1916056316648271E-2</v>
      </c>
    </row>
    <row r="528" spans="1:6" ht="12.95" customHeight="1">
      <c r="A528" s="133">
        <v>2015</v>
      </c>
      <c r="B528" s="115">
        <v>6</v>
      </c>
      <c r="C528" s="134">
        <v>26.847999999999999</v>
      </c>
      <c r="D528" s="134">
        <v>26.847999999999999</v>
      </c>
      <c r="E528" s="134">
        <v>26.847999999999999</v>
      </c>
      <c r="F528" s="135">
        <v>6.8629289330583987E-3</v>
      </c>
    </row>
    <row r="529" spans="1:6" ht="12.95" customHeight="1">
      <c r="A529" s="133">
        <v>2015</v>
      </c>
      <c r="B529" s="115">
        <v>7</v>
      </c>
      <c r="C529" s="134">
        <v>27.734999999999999</v>
      </c>
      <c r="D529" s="134">
        <v>27.734999999999999</v>
      </c>
      <c r="E529" s="134">
        <v>27.734999999999999</v>
      </c>
      <c r="F529" s="135">
        <v>3.3037842669844997E-2</v>
      </c>
    </row>
    <row r="530" spans="1:6" ht="12.95" customHeight="1">
      <c r="A530" s="133">
        <v>2015</v>
      </c>
      <c r="B530" s="115">
        <v>8</v>
      </c>
      <c r="C530" s="134">
        <v>28.506</v>
      </c>
      <c r="D530" s="134">
        <v>28.506</v>
      </c>
      <c r="E530" s="134">
        <v>28.506</v>
      </c>
      <c r="F530" s="135">
        <v>2.7798810167658283E-2</v>
      </c>
    </row>
    <row r="531" spans="1:6" ht="12.95" customHeight="1">
      <c r="A531" s="133">
        <v>2015</v>
      </c>
      <c r="B531" s="115">
        <v>9</v>
      </c>
      <c r="C531" s="134">
        <v>28.843</v>
      </c>
      <c r="D531" s="134">
        <v>28.843</v>
      </c>
      <c r="E531" s="134">
        <v>28.843</v>
      </c>
      <c r="F531" s="135">
        <v>1.1822072546130657E-2</v>
      </c>
    </row>
    <row r="532" spans="1:6" ht="12.95" customHeight="1">
      <c r="A532" s="133">
        <v>2015</v>
      </c>
      <c r="B532" s="115">
        <v>10</v>
      </c>
      <c r="C532" s="134">
        <v>29.338999999999999</v>
      </c>
      <c r="D532" s="134">
        <v>29.338999999999999</v>
      </c>
      <c r="E532" s="134">
        <v>29.338999999999999</v>
      </c>
      <c r="F532" s="135">
        <v>1.7196546822452641E-2</v>
      </c>
    </row>
    <row r="533" spans="1:6" ht="12.95" customHeight="1">
      <c r="A533" s="133">
        <v>2015</v>
      </c>
      <c r="B533" s="115">
        <v>11</v>
      </c>
      <c r="C533" s="134">
        <v>29.53</v>
      </c>
      <c r="D533" s="134">
        <v>29.53</v>
      </c>
      <c r="E533" s="134">
        <v>29.53</v>
      </c>
      <c r="F533" s="135">
        <v>6.5101060022496604E-3</v>
      </c>
    </row>
    <row r="534" spans="1:6" ht="12.95" customHeight="1">
      <c r="A534" s="133">
        <v>2015</v>
      </c>
      <c r="B534" s="115">
        <v>12</v>
      </c>
      <c r="C534" s="134">
        <v>29.78</v>
      </c>
      <c r="D534" s="134">
        <v>29.78</v>
      </c>
      <c r="E534" s="134">
        <v>29.78</v>
      </c>
      <c r="F534" s="135">
        <v>8.465966813410164E-3</v>
      </c>
    </row>
    <row r="535" spans="1:6" ht="12.95" customHeight="1">
      <c r="A535" s="133">
        <v>2016</v>
      </c>
      <c r="B535" s="115">
        <v>1</v>
      </c>
      <c r="C535" s="134">
        <v>30.818000000000001</v>
      </c>
      <c r="D535" s="134">
        <v>30.818000000000001</v>
      </c>
      <c r="E535" s="134">
        <v>30.818000000000001</v>
      </c>
      <c r="F535" s="135">
        <v>3.4855607790463372E-2</v>
      </c>
    </row>
    <row r="536" spans="1:6" ht="12.95" customHeight="1">
      <c r="A536" s="133">
        <v>2016</v>
      </c>
      <c r="B536" s="115">
        <v>2</v>
      </c>
      <c r="C536" s="134">
        <v>31.751999999999999</v>
      </c>
      <c r="D536" s="134">
        <v>31.751999999999999</v>
      </c>
      <c r="E536" s="134">
        <v>31.751999999999999</v>
      </c>
      <c r="F536" s="135">
        <v>3.0306963462911174E-2</v>
      </c>
    </row>
    <row r="537" spans="1:6" ht="12.95" customHeight="1">
      <c r="A537" s="133">
        <v>2016</v>
      </c>
      <c r="B537" s="115">
        <v>3</v>
      </c>
      <c r="C537" s="134">
        <v>32.162999999999997</v>
      </c>
      <c r="D537" s="134">
        <v>32.162999999999997</v>
      </c>
      <c r="E537" s="134">
        <v>32.162999999999997</v>
      </c>
      <c r="F537" s="135">
        <v>1.2944066515494956E-2</v>
      </c>
    </row>
    <row r="538" spans="1:6" ht="12.95" customHeight="1">
      <c r="A538" s="133">
        <v>2016</v>
      </c>
      <c r="B538" s="115">
        <v>4</v>
      </c>
      <c r="C538" s="134">
        <v>31.539000000000001</v>
      </c>
      <c r="D538" s="134">
        <v>31.539000000000001</v>
      </c>
      <c r="E538" s="134">
        <v>31.539000000000001</v>
      </c>
      <c r="F538" s="135">
        <v>-1.940117526350138E-2</v>
      </c>
    </row>
    <row r="539" spans="1:6" ht="12.95" customHeight="1">
      <c r="A539" s="133">
        <v>2016</v>
      </c>
      <c r="B539" s="115">
        <v>5</v>
      </c>
      <c r="C539" s="134">
        <v>31.411999999999999</v>
      </c>
      <c r="D539" s="134">
        <v>31.411999999999999</v>
      </c>
      <c r="E539" s="134">
        <v>31.411999999999999</v>
      </c>
      <c r="F539" s="135">
        <v>-4.0267605187229716E-3</v>
      </c>
    </row>
    <row r="540" spans="1:6" ht="12.95" customHeight="1">
      <c r="A540" s="133">
        <v>2016</v>
      </c>
      <c r="B540" s="115">
        <v>6</v>
      </c>
      <c r="C540" s="134">
        <v>30.777999999999999</v>
      </c>
      <c r="D540" s="134">
        <v>30.777999999999999</v>
      </c>
      <c r="E540" s="134">
        <v>30.777999999999999</v>
      </c>
      <c r="F540" s="135">
        <v>-2.018336941296317E-2</v>
      </c>
    </row>
    <row r="541" spans="1:6" ht="12.95" customHeight="1">
      <c r="A541" s="133">
        <v>2016</v>
      </c>
      <c r="B541" s="115">
        <v>7</v>
      </c>
      <c r="C541" s="134">
        <v>30.096</v>
      </c>
      <c r="D541" s="134">
        <v>30.096</v>
      </c>
      <c r="E541" s="134">
        <v>30.096</v>
      </c>
      <c r="F541" s="135">
        <v>-2.2158684774839177E-2</v>
      </c>
    </row>
    <row r="542" spans="1:6" ht="12.95" customHeight="1">
      <c r="A542" s="133">
        <v>2016</v>
      </c>
      <c r="B542" s="115">
        <v>8</v>
      </c>
      <c r="C542" s="134">
        <v>28.890999999999998</v>
      </c>
      <c r="D542" s="134">
        <v>28.890999999999998</v>
      </c>
      <c r="E542" s="134">
        <v>28.890999999999998</v>
      </c>
      <c r="F542" s="135">
        <v>-4.003854332801704E-2</v>
      </c>
    </row>
    <row r="543" spans="1:6" ht="12.95" customHeight="1">
      <c r="A543" s="133">
        <v>2016</v>
      </c>
      <c r="B543" s="115">
        <v>9</v>
      </c>
      <c r="C543" s="134">
        <v>28.783000000000001</v>
      </c>
      <c r="D543" s="134">
        <v>28.783000000000001</v>
      </c>
      <c r="E543" s="134">
        <v>28.783000000000001</v>
      </c>
      <c r="F543" s="135">
        <v>-3.7381883631579793E-3</v>
      </c>
    </row>
    <row r="544" spans="1:6" ht="12.95" customHeight="1">
      <c r="A544" s="133">
        <v>2016</v>
      </c>
      <c r="B544" s="115">
        <v>10</v>
      </c>
      <c r="C544" s="134">
        <v>28.151</v>
      </c>
      <c r="D544" s="134">
        <v>28.151</v>
      </c>
      <c r="E544" s="134">
        <v>28.151</v>
      </c>
      <c r="F544" s="135">
        <v>-2.1957405412917352E-2</v>
      </c>
    </row>
    <row r="545" spans="1:6" ht="12.95" customHeight="1">
      <c r="A545" s="133">
        <v>2016</v>
      </c>
      <c r="B545" s="115">
        <v>11</v>
      </c>
      <c r="C545" s="134">
        <v>28.731999999999999</v>
      </c>
      <c r="D545" s="134">
        <v>28.731999999999999</v>
      </c>
      <c r="E545" s="134">
        <v>28.731999999999999</v>
      </c>
      <c r="F545" s="135">
        <v>2.06386984476572E-2</v>
      </c>
    </row>
    <row r="546" spans="1:6" ht="12.95" customHeight="1">
      <c r="A546" s="133">
        <v>2016</v>
      </c>
      <c r="B546" s="115">
        <v>12</v>
      </c>
      <c r="C546" s="134">
        <v>28.837</v>
      </c>
      <c r="D546" s="134">
        <v>28.837</v>
      </c>
      <c r="E546" s="134">
        <v>28.837</v>
      </c>
      <c r="F546" s="135">
        <v>3.6544619239871068E-3</v>
      </c>
    </row>
    <row r="547" spans="1:6" ht="12.95" customHeight="1">
      <c r="A547" s="133">
        <v>2017</v>
      </c>
      <c r="B547" s="115">
        <v>1</v>
      </c>
      <c r="C547" s="134">
        <v>28.611000000000001</v>
      </c>
      <c r="D547" s="134">
        <v>28.611000000000001</v>
      </c>
      <c r="E547" s="134">
        <v>28.611000000000001</v>
      </c>
      <c r="F547" s="135">
        <v>-7.8371536567604094E-3</v>
      </c>
    </row>
    <row r="548" spans="1:6" ht="12.95" customHeight="1">
      <c r="A548" s="133">
        <v>2017</v>
      </c>
      <c r="B548" s="115">
        <v>2</v>
      </c>
      <c r="C548" s="134">
        <v>28.462</v>
      </c>
      <c r="D548" s="134">
        <v>28.462</v>
      </c>
      <c r="E548" s="134">
        <v>28.462</v>
      </c>
      <c r="F548" s="135">
        <v>-5.2077872147077153E-3</v>
      </c>
    </row>
    <row r="549" spans="1:6" ht="12.95" customHeight="1">
      <c r="A549" s="133">
        <v>2017</v>
      </c>
      <c r="B549" s="115">
        <v>3</v>
      </c>
      <c r="C549" s="134">
        <v>28.416</v>
      </c>
      <c r="D549" s="134">
        <v>28.416</v>
      </c>
      <c r="E549" s="134">
        <v>28.416</v>
      </c>
      <c r="F549" s="135">
        <v>-1.6161900077296121E-3</v>
      </c>
    </row>
    <row r="550" spans="1:6" ht="12.95" customHeight="1">
      <c r="A550" s="133">
        <v>2017</v>
      </c>
      <c r="B550" s="115">
        <v>4</v>
      </c>
      <c r="C550" s="134">
        <v>28.402999999999999</v>
      </c>
      <c r="D550" s="134">
        <v>28.402999999999999</v>
      </c>
      <c r="E550" s="134">
        <v>28.402999999999999</v>
      </c>
      <c r="F550" s="135">
        <v>-4.5748873873874274E-4</v>
      </c>
    </row>
    <row r="551" spans="1:6" ht="12.95" customHeight="1">
      <c r="A551" s="133">
        <v>2017</v>
      </c>
      <c r="B551" s="115">
        <v>5</v>
      </c>
      <c r="C551" s="134">
        <v>28.131</v>
      </c>
      <c r="D551" s="134">
        <v>28.131</v>
      </c>
      <c r="E551" s="134">
        <v>28.131</v>
      </c>
      <c r="F551" s="135">
        <v>-9.5764531915641937E-3</v>
      </c>
    </row>
    <row r="552" spans="1:6" ht="12.95" customHeight="1">
      <c r="A552" s="133">
        <v>2017</v>
      </c>
      <c r="B552" s="115">
        <v>6</v>
      </c>
      <c r="C552" s="134">
        <v>28.378</v>
      </c>
      <c r="D552" s="134">
        <v>28.378</v>
      </c>
      <c r="E552" s="134">
        <v>28.378</v>
      </c>
      <c r="F552" s="135">
        <v>8.7803490810849372E-3</v>
      </c>
    </row>
    <row r="553" spans="1:6" ht="12.95" customHeight="1">
      <c r="A553" s="133">
        <v>2017</v>
      </c>
      <c r="B553" s="115">
        <v>7</v>
      </c>
      <c r="C553" s="134">
        <v>28.640999999999998</v>
      </c>
      <c r="D553" s="134">
        <v>28.640999999999998</v>
      </c>
      <c r="E553" s="134">
        <v>28.640999999999998</v>
      </c>
      <c r="F553" s="135">
        <v>9.2677426175205024E-3</v>
      </c>
    </row>
    <row r="554" spans="1:6" ht="12.95" customHeight="1">
      <c r="A554" s="133">
        <v>2017</v>
      </c>
      <c r="B554" s="115">
        <v>8</v>
      </c>
      <c r="C554" s="134">
        <v>28.673999999999999</v>
      </c>
      <c r="D554" s="134">
        <v>28.673999999999999</v>
      </c>
      <c r="E554" s="134">
        <v>28.673999999999999</v>
      </c>
      <c r="F554" s="135">
        <v>1.1521944066199552E-3</v>
      </c>
    </row>
    <row r="555" spans="1:6" ht="12.95" customHeight="1">
      <c r="A555" s="133">
        <v>2017</v>
      </c>
      <c r="B555" s="115">
        <v>9</v>
      </c>
      <c r="C555" s="134">
        <v>28.911000000000001</v>
      </c>
      <c r="D555" s="134">
        <v>28.911000000000001</v>
      </c>
      <c r="E555" s="134">
        <v>28.911000000000001</v>
      </c>
      <c r="F555" s="135">
        <v>8.2653274743671457E-3</v>
      </c>
    </row>
    <row r="556" spans="1:6" ht="12.95" customHeight="1">
      <c r="A556" s="133">
        <v>2017</v>
      </c>
      <c r="B556" s="115">
        <v>10</v>
      </c>
      <c r="C556" s="134">
        <v>29.378</v>
      </c>
      <c r="D556" s="134">
        <v>29.378</v>
      </c>
      <c r="E556" s="134">
        <v>29.378</v>
      </c>
      <c r="F556" s="135">
        <v>1.6153021341357876E-2</v>
      </c>
    </row>
    <row r="557" spans="1:6" ht="12.95" customHeight="1">
      <c r="A557" s="133">
        <v>2017</v>
      </c>
      <c r="B557" s="115">
        <v>11</v>
      </c>
      <c r="C557" s="134">
        <v>29.231000000000002</v>
      </c>
      <c r="D557" s="134">
        <v>29.231000000000002</v>
      </c>
      <c r="E557" s="134">
        <v>29.231000000000002</v>
      </c>
      <c r="F557" s="135">
        <v>-5.0037442984546265E-3</v>
      </c>
    </row>
    <row r="558" spans="1:6" ht="12.95" customHeight="1">
      <c r="A558" s="133">
        <v>2017</v>
      </c>
      <c r="B558" s="115">
        <v>12</v>
      </c>
      <c r="C558" s="134">
        <v>28.88</v>
      </c>
      <c r="D558" s="134">
        <v>28.88</v>
      </c>
      <c r="E558" s="134">
        <v>28.88</v>
      </c>
      <c r="F558" s="135">
        <v>-1.2007799938421604E-2</v>
      </c>
    </row>
    <row r="559" spans="1:6" ht="12.95" customHeight="1">
      <c r="A559" s="133">
        <v>2018</v>
      </c>
      <c r="B559" s="115">
        <v>1</v>
      </c>
      <c r="C559" s="134">
        <v>28.571999999999999</v>
      </c>
      <c r="D559" s="134">
        <v>28.571999999999999</v>
      </c>
      <c r="E559" s="134">
        <v>28.571999999999999</v>
      </c>
      <c r="F559" s="135">
        <v>-1.0664819944598336E-2</v>
      </c>
    </row>
    <row r="560" spans="1:6" ht="12.95" customHeight="1">
      <c r="A560" s="133">
        <v>2018</v>
      </c>
      <c r="B560" s="115">
        <v>2</v>
      </c>
      <c r="C560" s="134">
        <v>28.52</v>
      </c>
      <c r="D560" s="134">
        <v>28.52</v>
      </c>
      <c r="E560" s="134">
        <v>28.52</v>
      </c>
      <c r="F560" s="135">
        <v>-1.8199636007280029E-3</v>
      </c>
    </row>
    <row r="561" spans="1:6" ht="12.95" customHeight="1">
      <c r="A561" s="133">
        <v>2018</v>
      </c>
      <c r="B561" s="115">
        <v>3</v>
      </c>
      <c r="C561" s="134">
        <v>28.391999999999999</v>
      </c>
      <c r="D561" s="134">
        <v>28.391999999999999</v>
      </c>
      <c r="E561" s="134">
        <v>28.391999999999999</v>
      </c>
      <c r="F561" s="135">
        <v>-4.4880785413744517E-3</v>
      </c>
    </row>
    <row r="562" spans="1:6" ht="12.95" customHeight="1">
      <c r="A562" s="133">
        <v>2018</v>
      </c>
      <c r="B562" s="115">
        <v>4</v>
      </c>
      <c r="C562" s="134">
        <v>28.317</v>
      </c>
      <c r="D562" s="134">
        <v>28.317</v>
      </c>
      <c r="E562" s="134">
        <v>28.317</v>
      </c>
      <c r="F562" s="135">
        <v>-2.6415891800506408E-3</v>
      </c>
    </row>
    <row r="563" spans="1:6" ht="12.95" customHeight="1">
      <c r="A563" s="133">
        <v>2018</v>
      </c>
      <c r="B563" s="115">
        <v>5</v>
      </c>
      <c r="C563" s="134">
        <v>30.562000000000001</v>
      </c>
      <c r="D563" s="134">
        <v>30.562000000000001</v>
      </c>
      <c r="E563" s="134">
        <v>30.562000000000001</v>
      </c>
      <c r="F563" s="135">
        <v>7.9280997280785526E-2</v>
      </c>
    </row>
    <row r="564" spans="1:6" ht="12.95" customHeight="1">
      <c r="A564" s="133">
        <v>2018</v>
      </c>
      <c r="B564" s="115">
        <v>6</v>
      </c>
      <c r="C564" s="134">
        <v>31.366</v>
      </c>
      <c r="D564" s="134">
        <v>31.366</v>
      </c>
      <c r="E564" s="134">
        <v>31.366</v>
      </c>
      <c r="F564" s="135">
        <v>2.6307178849551693E-2</v>
      </c>
    </row>
    <row r="565" spans="1:6" ht="12.95" customHeight="1">
      <c r="A565" s="133">
        <v>2018</v>
      </c>
      <c r="B565" s="115">
        <v>7</v>
      </c>
      <c r="C565" s="134">
        <v>31.146000000000001</v>
      </c>
      <c r="D565" s="134">
        <v>31.146000000000001</v>
      </c>
      <c r="E565" s="134">
        <v>31.146000000000001</v>
      </c>
      <c r="F565" s="135">
        <v>-7.0139641650194262E-3</v>
      </c>
    </row>
    <row r="566" spans="1:6" ht="12.95" customHeight="1">
      <c r="A566" s="133">
        <v>2018</v>
      </c>
      <c r="B566" s="115">
        <v>8</v>
      </c>
      <c r="C566" s="134">
        <v>31.326000000000001</v>
      </c>
      <c r="D566" s="134">
        <v>31.326000000000001</v>
      </c>
      <c r="E566" s="134">
        <v>31.326000000000001</v>
      </c>
      <c r="F566" s="135">
        <v>5.7792332883837005E-3</v>
      </c>
    </row>
    <row r="567" spans="1:6" ht="12.95" customHeight="1">
      <c r="A567" s="133">
        <v>2018</v>
      </c>
      <c r="B567" s="115">
        <v>9</v>
      </c>
      <c r="C567" s="134">
        <v>32.866</v>
      </c>
      <c r="D567" s="134">
        <v>32.866</v>
      </c>
      <c r="E567" s="134">
        <v>32.866</v>
      </c>
      <c r="F567" s="135">
        <v>4.9160441805528921E-2</v>
      </c>
    </row>
    <row r="568" spans="1:6" ht="12.95" customHeight="1">
      <c r="A568" s="133">
        <v>2018</v>
      </c>
      <c r="B568" s="115">
        <v>10</v>
      </c>
      <c r="C568" s="134">
        <v>32.886000000000003</v>
      </c>
      <c r="D568" s="134">
        <v>32.886000000000003</v>
      </c>
      <c r="E568" s="134">
        <v>32.886000000000003</v>
      </c>
      <c r="F568" s="135">
        <v>6.0853161321738902E-4</v>
      </c>
    </row>
    <row r="569" spans="1:6" ht="12.95" customHeight="1">
      <c r="A569" s="133">
        <v>2018</v>
      </c>
      <c r="B569" s="115">
        <v>11</v>
      </c>
      <c r="C569" s="134">
        <v>32.536999999999999</v>
      </c>
      <c r="D569" s="134">
        <v>32.536999999999999</v>
      </c>
      <c r="E569" s="134">
        <v>32.536999999999999</v>
      </c>
      <c r="F569" s="135">
        <v>-1.0612418658395795E-2</v>
      </c>
    </row>
  </sheetData>
  <phoneticPr fontId="50" type="noConversion"/>
  <pageMargins left="0.75" right="0.75" top="1" bottom="1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F354"/>
  <sheetViews>
    <sheetView workbookViewId="0">
      <pane xSplit="2" ySplit="8" topLeftCell="C332" activePane="bottomRight" state="frozen"/>
      <selection activeCell="C58" sqref="C58"/>
      <selection pane="topRight" activeCell="C58" sqref="C58"/>
      <selection pane="bottomLeft" activeCell="C58" sqref="C58"/>
      <selection pane="bottomRight" activeCell="A7" sqref="A7"/>
    </sheetView>
  </sheetViews>
  <sheetFormatPr baseColWidth="10" defaultColWidth="10.28515625" defaultRowHeight="10.5"/>
  <cols>
    <col min="1" max="1" width="8" style="148" customWidth="1"/>
    <col min="2" max="2" width="4.42578125" style="148" bestFit="1" customWidth="1"/>
    <col min="3" max="3" width="16.140625" style="152" customWidth="1"/>
    <col min="4" max="4" width="14.42578125" style="152" customWidth="1"/>
    <col min="5" max="5" width="13.42578125" style="148" customWidth="1"/>
    <col min="6" max="6" width="15" style="148" customWidth="1"/>
    <col min="7" max="16384" width="10.28515625" style="148"/>
  </cols>
  <sheetData>
    <row r="1" spans="1:6" s="66" customFormat="1" ht="12.75">
      <c r="A1" s="76" t="s">
        <v>183</v>
      </c>
      <c r="B1" s="120"/>
      <c r="C1" s="141"/>
      <c r="D1" s="142"/>
      <c r="E1" s="65"/>
      <c r="F1" s="65"/>
    </row>
    <row r="2" spans="1:6" s="66" customFormat="1" ht="11.25">
      <c r="A2" s="80" t="s">
        <v>184</v>
      </c>
      <c r="B2" s="124"/>
      <c r="C2" s="143"/>
      <c r="D2" s="143"/>
      <c r="E2" s="68"/>
      <c r="F2" s="68"/>
    </row>
    <row r="3" spans="1:6" s="66" customFormat="1" ht="11.25">
      <c r="A3" s="126" t="s">
        <v>151</v>
      </c>
      <c r="B3" s="120"/>
      <c r="C3" s="144"/>
      <c r="D3" s="142"/>
      <c r="E3" s="65"/>
      <c r="F3" s="65"/>
    </row>
    <row r="4" spans="1:6" s="66" customFormat="1" ht="11.25">
      <c r="A4" s="126" t="s">
        <v>185</v>
      </c>
      <c r="B4" s="120"/>
      <c r="C4" s="144"/>
      <c r="D4" s="142"/>
      <c r="E4" s="65"/>
      <c r="F4" s="65"/>
    </row>
    <row r="5" spans="1:6" s="86" customFormat="1" ht="11.25">
      <c r="A5" s="126" t="s">
        <v>179</v>
      </c>
      <c r="B5" s="87"/>
      <c r="C5" s="145"/>
      <c r="D5" s="146"/>
    </row>
    <row r="6" spans="1:6" ht="11.25">
      <c r="A6" s="292" t="s">
        <v>601</v>
      </c>
    </row>
    <row r="8" spans="1:6" ht="28.5" customHeight="1">
      <c r="A8" s="130" t="s">
        <v>3</v>
      </c>
      <c r="B8" s="130" t="s">
        <v>154</v>
      </c>
      <c r="C8" s="147" t="s">
        <v>180</v>
      </c>
      <c r="D8" s="147" t="s">
        <v>181</v>
      </c>
      <c r="E8" s="70" t="s">
        <v>163</v>
      </c>
      <c r="F8" s="113" t="s">
        <v>156</v>
      </c>
    </row>
    <row r="9" spans="1:6" ht="11.25">
      <c r="A9" s="149">
        <v>1990</v>
      </c>
      <c r="B9" s="149">
        <v>1</v>
      </c>
      <c r="C9" s="150">
        <v>2.99</v>
      </c>
      <c r="D9" s="150">
        <v>3</v>
      </c>
      <c r="E9" s="151">
        <v>3</v>
      </c>
      <c r="F9" s="135" t="s">
        <v>60</v>
      </c>
    </row>
    <row r="10" spans="1:6" ht="11.25">
      <c r="A10" s="149">
        <v>1990</v>
      </c>
      <c r="B10" s="149">
        <v>2</v>
      </c>
      <c r="C10" s="150">
        <v>3.02</v>
      </c>
      <c r="D10" s="150">
        <v>3.03</v>
      </c>
      <c r="E10" s="151">
        <v>3.03</v>
      </c>
      <c r="F10" s="135">
        <v>0.01</v>
      </c>
    </row>
    <row r="11" spans="1:6" ht="11.25">
      <c r="A11" s="149">
        <v>1990</v>
      </c>
      <c r="B11" s="149">
        <v>3</v>
      </c>
      <c r="C11" s="150">
        <v>3.06</v>
      </c>
      <c r="D11" s="150">
        <v>3.07</v>
      </c>
      <c r="E11" s="151">
        <v>3.07</v>
      </c>
      <c r="F11" s="135">
        <v>1.2999999999999999E-2</v>
      </c>
    </row>
    <row r="12" spans="1:6" ht="11.25">
      <c r="A12" s="149">
        <v>1990</v>
      </c>
      <c r="B12" s="149">
        <v>4</v>
      </c>
      <c r="C12" s="150">
        <v>3.09</v>
      </c>
      <c r="D12" s="150">
        <v>3.1</v>
      </c>
      <c r="E12" s="151">
        <v>3.1</v>
      </c>
      <c r="F12" s="135">
        <v>0.01</v>
      </c>
    </row>
    <row r="13" spans="1:6" ht="11.25">
      <c r="A13" s="149">
        <v>1990</v>
      </c>
      <c r="B13" s="149">
        <v>5</v>
      </c>
      <c r="C13" s="150">
        <v>3.12</v>
      </c>
      <c r="D13" s="150">
        <v>3.13</v>
      </c>
      <c r="E13" s="151">
        <v>3.13</v>
      </c>
      <c r="F13" s="135">
        <v>0.01</v>
      </c>
    </row>
    <row r="14" spans="1:6" ht="11.25">
      <c r="A14" s="149">
        <v>1990</v>
      </c>
      <c r="B14" s="149">
        <v>6</v>
      </c>
      <c r="C14" s="150">
        <v>3.14</v>
      </c>
      <c r="D14" s="150">
        <v>3.15</v>
      </c>
      <c r="E14" s="151">
        <v>3.15</v>
      </c>
      <c r="F14" s="135">
        <v>6.0000000000000001E-3</v>
      </c>
    </row>
    <row r="15" spans="1:6" ht="11.25">
      <c r="A15" s="149">
        <v>1990</v>
      </c>
      <c r="B15" s="149">
        <v>7</v>
      </c>
      <c r="C15" s="150">
        <v>3.16</v>
      </c>
      <c r="D15" s="150">
        <v>3.17</v>
      </c>
      <c r="E15" s="151">
        <v>3.17</v>
      </c>
      <c r="F15" s="135">
        <v>6.0000000000000001E-3</v>
      </c>
    </row>
    <row r="16" spans="1:6" ht="11.25">
      <c r="A16" s="149">
        <v>1990</v>
      </c>
      <c r="B16" s="149">
        <v>8</v>
      </c>
      <c r="C16" s="150">
        <v>3.19</v>
      </c>
      <c r="D16" s="150">
        <v>3.2</v>
      </c>
      <c r="E16" s="151">
        <v>3.2</v>
      </c>
      <c r="F16" s="135">
        <v>8.9999999999999993E-3</v>
      </c>
    </row>
    <row r="17" spans="1:6" ht="11.25">
      <c r="A17" s="149">
        <v>1990</v>
      </c>
      <c r="B17" s="149">
        <v>9</v>
      </c>
      <c r="C17" s="150">
        <v>3.23</v>
      </c>
      <c r="D17" s="150">
        <v>3.24</v>
      </c>
      <c r="E17" s="151">
        <v>3.24</v>
      </c>
      <c r="F17" s="135">
        <v>1.2999999999999999E-2</v>
      </c>
    </row>
    <row r="18" spans="1:6" ht="11.25">
      <c r="A18" s="149">
        <v>1990</v>
      </c>
      <c r="B18" s="149">
        <v>10</v>
      </c>
      <c r="C18" s="150">
        <v>3.27</v>
      </c>
      <c r="D18" s="150">
        <v>3.28</v>
      </c>
      <c r="E18" s="151">
        <v>3.28</v>
      </c>
      <c r="F18" s="135">
        <v>1.2E-2</v>
      </c>
    </row>
    <row r="19" spans="1:6" ht="11.25">
      <c r="A19" s="149">
        <v>1990</v>
      </c>
      <c r="B19" s="149">
        <v>11</v>
      </c>
      <c r="C19" s="150">
        <v>3.31</v>
      </c>
      <c r="D19" s="150">
        <v>3.32</v>
      </c>
      <c r="E19" s="151">
        <v>3.32</v>
      </c>
      <c r="F19" s="135">
        <v>1.2E-2</v>
      </c>
    </row>
    <row r="20" spans="1:6" ht="11.25">
      <c r="A20" s="149">
        <v>1990</v>
      </c>
      <c r="B20" s="149">
        <v>12</v>
      </c>
      <c r="C20" s="150">
        <v>3.36</v>
      </c>
      <c r="D20" s="150">
        <v>3.37</v>
      </c>
      <c r="E20" s="151">
        <v>3.37</v>
      </c>
      <c r="F20" s="135">
        <v>1.4999999999999999E-2</v>
      </c>
    </row>
    <row r="21" spans="1:6" ht="11.25">
      <c r="A21" s="149">
        <v>1991</v>
      </c>
      <c r="B21" s="149">
        <v>1</v>
      </c>
      <c r="C21" s="150">
        <v>3.43</v>
      </c>
      <c r="D21" s="150">
        <v>3.44</v>
      </c>
      <c r="E21" s="151">
        <v>3.44</v>
      </c>
      <c r="F21" s="135">
        <v>2.1000000000000001E-2</v>
      </c>
    </row>
    <row r="22" spans="1:6" ht="11.25">
      <c r="A22" s="149">
        <v>1991</v>
      </c>
      <c r="B22" s="149">
        <v>2</v>
      </c>
      <c r="C22" s="150">
        <v>3.46</v>
      </c>
      <c r="D22" s="150">
        <v>3.47</v>
      </c>
      <c r="E22" s="151">
        <v>3.47</v>
      </c>
      <c r="F22" s="135">
        <v>8.9999999999999993E-3</v>
      </c>
    </row>
    <row r="23" spans="1:6" ht="11.25">
      <c r="A23" s="149">
        <v>1991</v>
      </c>
      <c r="B23" s="149">
        <v>3</v>
      </c>
      <c r="C23" s="150">
        <v>3.49</v>
      </c>
      <c r="D23" s="150">
        <v>3.5</v>
      </c>
      <c r="E23" s="151">
        <v>3.5</v>
      </c>
      <c r="F23" s="135">
        <v>8.9999999999999993E-3</v>
      </c>
    </row>
    <row r="24" spans="1:6" ht="11.25">
      <c r="A24" s="149">
        <v>1991</v>
      </c>
      <c r="B24" s="149">
        <v>4</v>
      </c>
      <c r="C24" s="150">
        <v>3.52</v>
      </c>
      <c r="D24" s="150">
        <v>3.53</v>
      </c>
      <c r="E24" s="151">
        <v>3.53</v>
      </c>
      <c r="F24" s="135">
        <v>8.9999999999999993E-3</v>
      </c>
    </row>
    <row r="25" spans="1:6" ht="11.25">
      <c r="A25" s="149">
        <v>1991</v>
      </c>
      <c r="B25" s="149">
        <v>5</v>
      </c>
      <c r="C25" s="150">
        <v>3.54</v>
      </c>
      <c r="D25" s="150">
        <v>3.55</v>
      </c>
      <c r="E25" s="151">
        <v>3.55</v>
      </c>
      <c r="F25" s="135">
        <v>6.0000000000000001E-3</v>
      </c>
    </row>
    <row r="26" spans="1:6" ht="11.25">
      <c r="A26" s="149">
        <v>1991</v>
      </c>
      <c r="B26" s="149">
        <v>6</v>
      </c>
      <c r="C26" s="150">
        <v>3.56</v>
      </c>
      <c r="D26" s="150">
        <v>3.57</v>
      </c>
      <c r="E26" s="151">
        <v>3.57</v>
      </c>
      <c r="F26" s="135">
        <v>6.0000000000000001E-3</v>
      </c>
    </row>
    <row r="27" spans="1:6" ht="11.25">
      <c r="A27" s="149">
        <v>1991</v>
      </c>
      <c r="B27" s="149">
        <v>7</v>
      </c>
      <c r="C27" s="150">
        <v>3.59</v>
      </c>
      <c r="D27" s="150">
        <v>3.6</v>
      </c>
      <c r="E27" s="151">
        <v>3.6</v>
      </c>
      <c r="F27" s="135">
        <v>8.0000000000000002E-3</v>
      </c>
    </row>
    <row r="28" spans="1:6" ht="11.25">
      <c r="A28" s="149">
        <v>1991</v>
      </c>
      <c r="B28" s="149">
        <v>8</v>
      </c>
      <c r="C28" s="150">
        <v>3.61</v>
      </c>
      <c r="D28" s="150">
        <v>3.62</v>
      </c>
      <c r="E28" s="151">
        <v>3.62</v>
      </c>
      <c r="F28" s="135">
        <v>6.0000000000000001E-3</v>
      </c>
    </row>
    <row r="29" spans="1:6" ht="11.25">
      <c r="A29" s="149">
        <v>1991</v>
      </c>
      <c r="B29" s="149">
        <v>9</v>
      </c>
      <c r="C29" s="150">
        <v>3.63</v>
      </c>
      <c r="D29" s="150">
        <v>3.64</v>
      </c>
      <c r="E29" s="151">
        <v>3.64</v>
      </c>
      <c r="F29" s="135">
        <v>6.0000000000000001E-3</v>
      </c>
    </row>
    <row r="30" spans="1:6" ht="11.25">
      <c r="A30" s="149">
        <v>1991</v>
      </c>
      <c r="B30" s="149">
        <v>10</v>
      </c>
      <c r="C30" s="150">
        <v>3.66</v>
      </c>
      <c r="D30" s="150">
        <v>3.67</v>
      </c>
      <c r="E30" s="151">
        <v>3.67</v>
      </c>
      <c r="F30" s="135">
        <v>8.0000000000000002E-3</v>
      </c>
    </row>
    <row r="31" spans="1:6" ht="11.25">
      <c r="A31" s="149">
        <v>1991</v>
      </c>
      <c r="B31" s="149">
        <v>11</v>
      </c>
      <c r="C31" s="150">
        <v>3.69</v>
      </c>
      <c r="D31" s="150">
        <v>3.7</v>
      </c>
      <c r="E31" s="151">
        <v>3.7</v>
      </c>
      <c r="F31" s="135">
        <v>8.0000000000000002E-3</v>
      </c>
    </row>
    <row r="32" spans="1:6" ht="11.25">
      <c r="A32" s="149">
        <v>1991</v>
      </c>
      <c r="B32" s="149">
        <v>12</v>
      </c>
      <c r="C32" s="150">
        <v>3.72</v>
      </c>
      <c r="D32" s="150">
        <v>3.73</v>
      </c>
      <c r="E32" s="151">
        <v>3.73</v>
      </c>
      <c r="F32" s="135">
        <v>8.0000000000000002E-3</v>
      </c>
    </row>
    <row r="33" spans="1:6" ht="11.25">
      <c r="A33" s="149">
        <v>1992</v>
      </c>
      <c r="B33" s="149">
        <v>1</v>
      </c>
      <c r="C33" s="150">
        <v>3.75</v>
      </c>
      <c r="D33" s="150">
        <v>3.76</v>
      </c>
      <c r="E33" s="151">
        <v>3.76</v>
      </c>
      <c r="F33" s="135">
        <v>8.0000000000000002E-3</v>
      </c>
    </row>
    <row r="34" spans="1:6" ht="11.25">
      <c r="A34" s="149">
        <v>1992</v>
      </c>
      <c r="B34" s="149">
        <v>2</v>
      </c>
      <c r="C34" s="150">
        <v>3.77</v>
      </c>
      <c r="D34" s="150">
        <v>3.78</v>
      </c>
      <c r="E34" s="151">
        <v>3.78</v>
      </c>
      <c r="F34" s="135">
        <v>5.0000000000000001E-3</v>
      </c>
    </row>
    <row r="35" spans="1:6" ht="11.25">
      <c r="A35" s="149">
        <v>1992</v>
      </c>
      <c r="B35" s="149">
        <v>3</v>
      </c>
      <c r="C35" s="150">
        <v>3.79</v>
      </c>
      <c r="D35" s="150">
        <v>3.8</v>
      </c>
      <c r="E35" s="151">
        <v>3.8</v>
      </c>
      <c r="F35" s="135">
        <v>5.0000000000000001E-3</v>
      </c>
    </row>
    <row r="36" spans="1:6" ht="11.25">
      <c r="A36" s="149">
        <v>1992</v>
      </c>
      <c r="B36" s="149">
        <v>4</v>
      </c>
      <c r="C36" s="150">
        <v>3.81</v>
      </c>
      <c r="D36" s="150">
        <v>3.82</v>
      </c>
      <c r="E36" s="151">
        <v>3.82</v>
      </c>
      <c r="F36" s="135">
        <v>5.0000000000000001E-3</v>
      </c>
    </row>
    <row r="37" spans="1:6" ht="11.25">
      <c r="A37" s="149">
        <v>1992</v>
      </c>
      <c r="B37" s="149">
        <v>5</v>
      </c>
      <c r="C37" s="150">
        <v>3.83</v>
      </c>
      <c r="D37" s="150">
        <v>3.84</v>
      </c>
      <c r="E37" s="151">
        <v>3.84</v>
      </c>
      <c r="F37" s="135">
        <v>5.0000000000000001E-3</v>
      </c>
    </row>
    <row r="38" spans="1:6" ht="11.25">
      <c r="A38" s="149">
        <v>1992</v>
      </c>
      <c r="B38" s="149">
        <v>6</v>
      </c>
      <c r="C38" s="150">
        <v>3.86</v>
      </c>
      <c r="D38" s="150">
        <v>3.87</v>
      </c>
      <c r="E38" s="151">
        <v>3.87</v>
      </c>
      <c r="F38" s="135">
        <v>8.0000000000000002E-3</v>
      </c>
    </row>
    <row r="39" spans="1:6" ht="11.25">
      <c r="A39" s="149">
        <v>1992</v>
      </c>
      <c r="B39" s="149">
        <v>7</v>
      </c>
      <c r="C39" s="150">
        <v>3.89</v>
      </c>
      <c r="D39" s="150">
        <v>3.9</v>
      </c>
      <c r="E39" s="151">
        <v>3.9</v>
      </c>
      <c r="F39" s="135">
        <v>8.0000000000000002E-3</v>
      </c>
    </row>
    <row r="40" spans="1:6" ht="11.25">
      <c r="A40" s="149">
        <v>1992</v>
      </c>
      <c r="B40" s="149">
        <v>8</v>
      </c>
      <c r="C40" s="150">
        <v>3.94</v>
      </c>
      <c r="D40" s="150">
        <v>3.95</v>
      </c>
      <c r="E40" s="151">
        <v>3.95</v>
      </c>
      <c r="F40" s="135">
        <v>1.2999999999999999E-2</v>
      </c>
    </row>
    <row r="41" spans="1:6" ht="11.25">
      <c r="A41" s="149">
        <v>1992</v>
      </c>
      <c r="B41" s="149">
        <v>9</v>
      </c>
      <c r="C41" s="150">
        <v>3.98</v>
      </c>
      <c r="D41" s="150">
        <v>3.99</v>
      </c>
      <c r="E41" s="151">
        <v>3.99</v>
      </c>
      <c r="F41" s="135">
        <v>0.01</v>
      </c>
    </row>
    <row r="42" spans="1:6" ht="11.25">
      <c r="A42" s="149">
        <v>1992</v>
      </c>
      <c r="B42" s="149">
        <v>10</v>
      </c>
      <c r="C42" s="150">
        <v>4.01</v>
      </c>
      <c r="D42" s="150">
        <v>4.0199999999999996</v>
      </c>
      <c r="E42" s="151">
        <v>4.0199999999999996</v>
      </c>
      <c r="F42" s="135">
        <v>8.0000000000000002E-3</v>
      </c>
    </row>
    <row r="43" spans="1:6" ht="11.25">
      <c r="A43" s="149">
        <v>1992</v>
      </c>
      <c r="B43" s="149">
        <v>11</v>
      </c>
      <c r="C43" s="150">
        <v>4.04</v>
      </c>
      <c r="D43" s="150">
        <v>4.05</v>
      </c>
      <c r="E43" s="151">
        <v>4.05</v>
      </c>
      <c r="F43" s="135">
        <v>7.0000000000000001E-3</v>
      </c>
    </row>
    <row r="44" spans="1:6" ht="11.25">
      <c r="A44" s="149">
        <v>1992</v>
      </c>
      <c r="B44" s="149">
        <v>12</v>
      </c>
      <c r="C44" s="150">
        <v>4.07</v>
      </c>
      <c r="D44" s="150">
        <v>4.08</v>
      </c>
      <c r="E44" s="151">
        <v>4.08</v>
      </c>
      <c r="F44" s="135">
        <v>7.0000000000000001E-3</v>
      </c>
    </row>
    <row r="45" spans="1:6" ht="11.25">
      <c r="A45" s="149">
        <v>1993</v>
      </c>
      <c r="B45" s="149">
        <v>1</v>
      </c>
      <c r="C45" s="150">
        <v>4.0999999999999996</v>
      </c>
      <c r="D45" s="150">
        <v>4.1100000000000003</v>
      </c>
      <c r="E45" s="151">
        <v>4.1100000000000003</v>
      </c>
      <c r="F45" s="135">
        <v>7.0000000000000001E-3</v>
      </c>
    </row>
    <row r="46" spans="1:6" ht="11.25">
      <c r="A46" s="149">
        <v>1993</v>
      </c>
      <c r="B46" s="149">
        <v>2</v>
      </c>
      <c r="C46" s="150">
        <v>4.12</v>
      </c>
      <c r="D46" s="150">
        <v>4.13</v>
      </c>
      <c r="E46" s="151">
        <v>4.13</v>
      </c>
      <c r="F46" s="135">
        <v>5.0000000000000001E-3</v>
      </c>
    </row>
    <row r="47" spans="1:6" ht="11.25">
      <c r="A47" s="149">
        <v>1993</v>
      </c>
      <c r="B47" s="149">
        <v>3</v>
      </c>
      <c r="C47" s="150">
        <v>4.1500000000000004</v>
      </c>
      <c r="D47" s="150">
        <v>4.16</v>
      </c>
      <c r="E47" s="151">
        <v>4.16</v>
      </c>
      <c r="F47" s="135">
        <v>7.0000000000000001E-3</v>
      </c>
    </row>
    <row r="48" spans="1:6" ht="11.25">
      <c r="A48" s="149">
        <v>1993</v>
      </c>
      <c r="B48" s="149">
        <v>4</v>
      </c>
      <c r="C48" s="150">
        <v>4.18</v>
      </c>
      <c r="D48" s="150">
        <v>4.1900000000000004</v>
      </c>
      <c r="E48" s="151">
        <v>4.1900000000000004</v>
      </c>
      <c r="F48" s="135">
        <v>7.0000000000000001E-3</v>
      </c>
    </row>
    <row r="49" spans="1:6" ht="11.25">
      <c r="A49" s="149">
        <v>1993</v>
      </c>
      <c r="B49" s="149">
        <v>5</v>
      </c>
      <c r="C49" s="150">
        <v>4.21</v>
      </c>
      <c r="D49" s="150">
        <v>4.22</v>
      </c>
      <c r="E49" s="151">
        <v>4.22</v>
      </c>
      <c r="F49" s="135">
        <v>7.0000000000000001E-3</v>
      </c>
    </row>
    <row r="50" spans="1:6" ht="11.25">
      <c r="A50" s="149">
        <v>1993</v>
      </c>
      <c r="B50" s="149">
        <v>6</v>
      </c>
      <c r="C50" s="150">
        <v>4.24</v>
      </c>
      <c r="D50" s="150">
        <v>4.25</v>
      </c>
      <c r="E50" s="151">
        <v>4.25</v>
      </c>
      <c r="F50" s="135">
        <v>7.0000000000000001E-3</v>
      </c>
    </row>
    <row r="51" spans="1:6" ht="11.25">
      <c r="A51" s="149">
        <v>1993</v>
      </c>
      <c r="B51" s="149">
        <v>7</v>
      </c>
      <c r="C51" s="150">
        <v>4.2699999999999996</v>
      </c>
      <c r="D51" s="150">
        <v>4.28</v>
      </c>
      <c r="E51" s="151">
        <v>4.28</v>
      </c>
      <c r="F51" s="135">
        <v>7.0000000000000001E-3</v>
      </c>
    </row>
    <row r="52" spans="1:6" ht="11.25">
      <c r="A52" s="149">
        <v>1993</v>
      </c>
      <c r="B52" s="149">
        <v>8</v>
      </c>
      <c r="C52" s="150">
        <v>4.3</v>
      </c>
      <c r="D52" s="150">
        <v>4.3099999999999996</v>
      </c>
      <c r="E52" s="151">
        <v>4.3099999999999996</v>
      </c>
      <c r="F52" s="135">
        <v>7.0000000000000001E-3</v>
      </c>
    </row>
    <row r="53" spans="1:6" ht="11.25">
      <c r="A53" s="149">
        <v>1993</v>
      </c>
      <c r="B53" s="149">
        <v>9</v>
      </c>
      <c r="C53" s="150">
        <v>4.33</v>
      </c>
      <c r="D53" s="150">
        <v>4.34</v>
      </c>
      <c r="E53" s="151">
        <v>4.34</v>
      </c>
      <c r="F53" s="135">
        <v>7.0000000000000001E-3</v>
      </c>
    </row>
    <row r="54" spans="1:6" ht="11.25">
      <c r="A54" s="149">
        <v>1993</v>
      </c>
      <c r="B54" s="149">
        <v>10</v>
      </c>
      <c r="C54" s="150">
        <v>4.3600000000000003</v>
      </c>
      <c r="D54" s="150">
        <v>4.37</v>
      </c>
      <c r="E54" s="151">
        <v>4.37</v>
      </c>
      <c r="F54" s="135">
        <v>7.0000000000000001E-3</v>
      </c>
    </row>
    <row r="55" spans="1:6" ht="11.25">
      <c r="A55" s="149">
        <v>1993</v>
      </c>
      <c r="B55" s="149">
        <v>11</v>
      </c>
      <c r="C55" s="150">
        <v>4.4000000000000004</v>
      </c>
      <c r="D55" s="150">
        <v>4.41</v>
      </c>
      <c r="E55" s="151">
        <v>4.41</v>
      </c>
      <c r="F55" s="135">
        <v>8.9999999999999993E-3</v>
      </c>
    </row>
    <row r="56" spans="1:6" ht="11.25">
      <c r="A56" s="149">
        <v>1993</v>
      </c>
      <c r="B56" s="149">
        <v>12</v>
      </c>
      <c r="C56" s="150">
        <v>4.4400000000000004</v>
      </c>
      <c r="D56" s="150">
        <v>4.45</v>
      </c>
      <c r="E56" s="151">
        <v>4.45</v>
      </c>
      <c r="F56" s="135">
        <v>8.9999999999999993E-3</v>
      </c>
    </row>
    <row r="57" spans="1:6" ht="11.25">
      <c r="A57" s="149">
        <v>1994</v>
      </c>
      <c r="B57" s="149">
        <v>1</v>
      </c>
      <c r="C57" s="150">
        <v>4.4800000000000004</v>
      </c>
      <c r="D57" s="150">
        <v>4.49</v>
      </c>
      <c r="E57" s="151">
        <v>4.49</v>
      </c>
      <c r="F57" s="135">
        <v>8.9999999999999993E-3</v>
      </c>
    </row>
    <row r="58" spans="1:6" ht="11.25">
      <c r="A58" s="149">
        <v>1994</v>
      </c>
      <c r="B58" s="149">
        <v>2</v>
      </c>
      <c r="C58" s="150">
        <v>4.51</v>
      </c>
      <c r="D58" s="150">
        <v>4.5199999999999996</v>
      </c>
      <c r="E58" s="151">
        <v>4.5199999999999996</v>
      </c>
      <c r="F58" s="135">
        <v>7.0000000000000001E-3</v>
      </c>
    </row>
    <row r="59" spans="1:6" ht="11.25">
      <c r="A59" s="149">
        <v>1994</v>
      </c>
      <c r="B59" s="149">
        <v>3</v>
      </c>
      <c r="C59" s="150">
        <v>4.55</v>
      </c>
      <c r="D59" s="150">
        <v>4.5599999999999996</v>
      </c>
      <c r="E59" s="151">
        <v>4.5599999999999996</v>
      </c>
      <c r="F59" s="135">
        <v>8.9999999999999993E-3</v>
      </c>
    </row>
    <row r="60" spans="1:6" ht="11.25">
      <c r="A60" s="149">
        <v>1994</v>
      </c>
      <c r="B60" s="149">
        <v>4</v>
      </c>
      <c r="C60" s="150">
        <v>4.58</v>
      </c>
      <c r="D60" s="150">
        <v>4.59</v>
      </c>
      <c r="E60" s="151">
        <v>4.59</v>
      </c>
      <c r="F60" s="135">
        <v>7.0000000000000001E-3</v>
      </c>
    </row>
    <row r="61" spans="1:6" ht="11.25">
      <c r="A61" s="149">
        <v>1994</v>
      </c>
      <c r="B61" s="149">
        <v>5</v>
      </c>
      <c r="C61" s="150">
        <v>4.6100000000000003</v>
      </c>
      <c r="D61" s="150">
        <v>4.62</v>
      </c>
      <c r="E61" s="151">
        <v>4.62</v>
      </c>
      <c r="F61" s="135">
        <v>7.0000000000000001E-3</v>
      </c>
    </row>
    <row r="62" spans="1:6" ht="11.25">
      <c r="A62" s="149">
        <v>1994</v>
      </c>
      <c r="B62" s="149">
        <v>6</v>
      </c>
      <c r="C62" s="150">
        <v>4.6500000000000004</v>
      </c>
      <c r="D62" s="150">
        <v>4.66</v>
      </c>
      <c r="E62" s="151">
        <v>4.66</v>
      </c>
      <c r="F62" s="135">
        <v>8.9999999999999993E-3</v>
      </c>
    </row>
    <row r="63" spans="1:6" ht="11.25">
      <c r="A63" s="149">
        <v>1994</v>
      </c>
      <c r="B63" s="149">
        <v>7</v>
      </c>
      <c r="C63" s="150">
        <v>4.6399999999999997</v>
      </c>
      <c r="D63" s="150">
        <v>4.6500000000000004</v>
      </c>
      <c r="E63" s="151">
        <v>4.6500000000000004</v>
      </c>
      <c r="F63" s="135">
        <v>-2E-3</v>
      </c>
    </row>
    <row r="64" spans="1:6" ht="11.25">
      <c r="A64" s="149">
        <v>1994</v>
      </c>
      <c r="B64" s="149">
        <v>8</v>
      </c>
      <c r="C64" s="150">
        <v>4.66</v>
      </c>
      <c r="D64" s="150">
        <v>4.67</v>
      </c>
      <c r="E64" s="151">
        <v>4.67</v>
      </c>
      <c r="F64" s="135">
        <v>4.0000000000000001E-3</v>
      </c>
    </row>
    <row r="65" spans="1:6" ht="11.25">
      <c r="A65" s="149">
        <v>1994</v>
      </c>
      <c r="B65" s="149">
        <v>9</v>
      </c>
      <c r="C65" s="150">
        <v>4.67</v>
      </c>
      <c r="D65" s="150">
        <v>4.68</v>
      </c>
      <c r="E65" s="151">
        <v>4.68</v>
      </c>
      <c r="F65" s="135">
        <v>2E-3</v>
      </c>
    </row>
    <row r="66" spans="1:6" ht="11.25">
      <c r="A66" s="149">
        <v>1994</v>
      </c>
      <c r="B66" s="149">
        <v>10</v>
      </c>
      <c r="C66" s="150">
        <v>4.66</v>
      </c>
      <c r="D66" s="150">
        <v>4.67</v>
      </c>
      <c r="E66" s="151">
        <v>4.67</v>
      </c>
      <c r="F66" s="135">
        <v>-2E-3</v>
      </c>
    </row>
    <row r="67" spans="1:6" ht="11.25">
      <c r="A67" s="149">
        <v>1994</v>
      </c>
      <c r="B67" s="149">
        <v>11</v>
      </c>
      <c r="C67" s="150">
        <v>4.68</v>
      </c>
      <c r="D67" s="150">
        <v>4.6900000000000004</v>
      </c>
      <c r="E67" s="151">
        <v>4.6900000000000004</v>
      </c>
      <c r="F67" s="135">
        <v>4.0000000000000001E-3</v>
      </c>
    </row>
    <row r="68" spans="1:6" ht="11.25">
      <c r="A68" s="149">
        <v>1994</v>
      </c>
      <c r="B68" s="149">
        <v>12</v>
      </c>
      <c r="C68" s="150">
        <v>4.6900000000000004</v>
      </c>
      <c r="D68" s="150">
        <v>4.7</v>
      </c>
      <c r="E68" s="151">
        <v>4.7</v>
      </c>
      <c r="F68" s="135">
        <v>2E-3</v>
      </c>
    </row>
    <row r="69" spans="1:6" ht="11.25">
      <c r="A69" s="149">
        <v>1995</v>
      </c>
      <c r="B69" s="149">
        <v>1</v>
      </c>
      <c r="C69" s="150">
        <v>4.71</v>
      </c>
      <c r="D69" s="150">
        <v>4.72</v>
      </c>
      <c r="E69" s="151">
        <v>4.72</v>
      </c>
      <c r="F69" s="135">
        <v>4.0000000000000001E-3</v>
      </c>
    </row>
    <row r="70" spans="1:6" ht="11.25">
      <c r="A70" s="149">
        <v>1995</v>
      </c>
      <c r="B70" s="149">
        <v>2</v>
      </c>
      <c r="C70" s="150">
        <v>4.72</v>
      </c>
      <c r="D70" s="150">
        <v>4.7300000000000004</v>
      </c>
      <c r="E70" s="151">
        <v>4.7300000000000004</v>
      </c>
      <c r="F70" s="135">
        <v>2E-3</v>
      </c>
    </row>
    <row r="71" spans="1:6" ht="11.25">
      <c r="A71" s="149">
        <v>1995</v>
      </c>
      <c r="B71" s="149">
        <v>3</v>
      </c>
      <c r="C71" s="150">
        <v>4.74</v>
      </c>
      <c r="D71" s="150">
        <v>4.75</v>
      </c>
      <c r="E71" s="151">
        <v>4.75</v>
      </c>
      <c r="F71" s="135">
        <v>4.0000000000000001E-3</v>
      </c>
    </row>
    <row r="72" spans="1:6" ht="11.25">
      <c r="A72" s="149">
        <v>1995</v>
      </c>
      <c r="B72" s="149">
        <v>4</v>
      </c>
      <c r="C72" s="150">
        <v>4.76</v>
      </c>
      <c r="D72" s="150">
        <v>4.7699999999999996</v>
      </c>
      <c r="E72" s="151">
        <v>4.7699999999999996</v>
      </c>
      <c r="F72" s="135">
        <v>4.0000000000000001E-3</v>
      </c>
    </row>
    <row r="73" spans="1:6" ht="11.25">
      <c r="A73" s="149">
        <v>1995</v>
      </c>
      <c r="B73" s="149">
        <v>5</v>
      </c>
      <c r="C73" s="150">
        <v>4.76</v>
      </c>
      <c r="D73" s="150">
        <v>4.7699999999999996</v>
      </c>
      <c r="E73" s="151">
        <v>4.7699999999999996</v>
      </c>
      <c r="F73" s="135">
        <v>0</v>
      </c>
    </row>
    <row r="74" spans="1:6" ht="11.25">
      <c r="A74" s="149">
        <v>1995</v>
      </c>
      <c r="B74" s="149">
        <v>6</v>
      </c>
      <c r="C74" s="150">
        <v>4.78</v>
      </c>
      <c r="D74" s="150">
        <v>4.79</v>
      </c>
      <c r="E74" s="151">
        <v>4.79</v>
      </c>
      <c r="F74" s="135">
        <v>4.0000000000000001E-3</v>
      </c>
    </row>
    <row r="75" spans="1:6" ht="11.25">
      <c r="A75" s="149">
        <v>1995</v>
      </c>
      <c r="B75" s="149">
        <v>7</v>
      </c>
      <c r="C75" s="150">
        <v>4.79</v>
      </c>
      <c r="D75" s="150">
        <v>4.8</v>
      </c>
      <c r="E75" s="151">
        <v>4.8</v>
      </c>
      <c r="F75" s="135">
        <v>2E-3</v>
      </c>
    </row>
    <row r="76" spans="1:6" ht="11.25">
      <c r="A76" s="149">
        <v>1995</v>
      </c>
      <c r="B76" s="149">
        <v>8</v>
      </c>
      <c r="C76" s="150">
        <v>4.82</v>
      </c>
      <c r="D76" s="150">
        <v>4.83</v>
      </c>
      <c r="E76" s="151">
        <v>4.83</v>
      </c>
      <c r="F76" s="135">
        <v>6.0000000000000001E-3</v>
      </c>
    </row>
    <row r="77" spans="1:6" ht="11.25">
      <c r="A77" s="149">
        <v>1995</v>
      </c>
      <c r="B77" s="149">
        <v>9</v>
      </c>
      <c r="C77" s="150">
        <v>4.84</v>
      </c>
      <c r="D77" s="150">
        <v>4.8499999999999996</v>
      </c>
      <c r="E77" s="151">
        <v>4.8499999999999996</v>
      </c>
      <c r="F77" s="135">
        <v>4.0000000000000001E-3</v>
      </c>
    </row>
    <row r="78" spans="1:6" ht="11.25">
      <c r="A78" s="149">
        <v>1995</v>
      </c>
      <c r="B78" s="149">
        <v>10</v>
      </c>
      <c r="C78" s="150">
        <v>4.8499999999999996</v>
      </c>
      <c r="D78" s="150">
        <v>4.8600000000000003</v>
      </c>
      <c r="E78" s="151">
        <v>4.8600000000000003</v>
      </c>
      <c r="F78" s="135">
        <v>2E-3</v>
      </c>
    </row>
    <row r="79" spans="1:6" ht="11.25">
      <c r="A79" s="149">
        <v>1995</v>
      </c>
      <c r="B79" s="149">
        <v>11</v>
      </c>
      <c r="C79" s="150">
        <v>4.87</v>
      </c>
      <c r="D79" s="150">
        <v>4.88</v>
      </c>
      <c r="E79" s="151">
        <v>4.88</v>
      </c>
      <c r="F79" s="135">
        <v>4.0000000000000001E-3</v>
      </c>
    </row>
    <row r="80" spans="1:6" ht="11.25">
      <c r="A80" s="149">
        <v>1995</v>
      </c>
      <c r="B80" s="149">
        <v>12</v>
      </c>
      <c r="C80" s="150">
        <v>4.91</v>
      </c>
      <c r="D80" s="150">
        <v>4.92</v>
      </c>
      <c r="E80" s="151">
        <v>4.92</v>
      </c>
      <c r="F80" s="135">
        <v>8.0000000000000002E-3</v>
      </c>
    </row>
    <row r="81" spans="1:6" ht="11.25">
      <c r="A81" s="149">
        <v>1996</v>
      </c>
      <c r="B81" s="149">
        <v>1</v>
      </c>
      <c r="C81" s="150">
        <v>4.95</v>
      </c>
      <c r="D81" s="150">
        <v>4.96</v>
      </c>
      <c r="E81" s="151">
        <v>4.96</v>
      </c>
      <c r="F81" s="135">
        <v>8.0000000000000002E-3</v>
      </c>
    </row>
    <row r="82" spans="1:6" ht="11.25">
      <c r="A82" s="149">
        <v>1996</v>
      </c>
      <c r="B82" s="149">
        <v>2</v>
      </c>
      <c r="C82" s="150">
        <v>4.97</v>
      </c>
      <c r="D82" s="150">
        <v>4.9800000000000004</v>
      </c>
      <c r="E82" s="151">
        <v>4.9800000000000004</v>
      </c>
      <c r="F82" s="135">
        <v>4.0000000000000001E-3</v>
      </c>
    </row>
    <row r="83" spans="1:6" ht="11.25">
      <c r="A83" s="149">
        <v>1996</v>
      </c>
      <c r="B83" s="149">
        <v>3</v>
      </c>
      <c r="C83" s="150">
        <v>4.99</v>
      </c>
      <c r="D83" s="150">
        <v>5</v>
      </c>
      <c r="E83" s="151">
        <v>5</v>
      </c>
      <c r="F83" s="135">
        <v>4.0000000000000001E-3</v>
      </c>
    </row>
    <row r="84" spans="1:6" ht="11.25">
      <c r="A84" s="149">
        <v>1996</v>
      </c>
      <c r="B84" s="149">
        <v>4</v>
      </c>
      <c r="C84" s="150">
        <v>5.0199999999999996</v>
      </c>
      <c r="D84" s="150">
        <v>5.03</v>
      </c>
      <c r="E84" s="151">
        <v>5.03</v>
      </c>
      <c r="F84" s="135">
        <v>6.0000000000000001E-3</v>
      </c>
    </row>
    <row r="85" spans="1:6" ht="11.25">
      <c r="A85" s="149">
        <v>1996</v>
      </c>
      <c r="B85" s="149">
        <v>5</v>
      </c>
      <c r="C85" s="150">
        <v>5.05</v>
      </c>
      <c r="D85" s="150">
        <v>5.0599999999999996</v>
      </c>
      <c r="E85" s="151">
        <v>5.0599999999999996</v>
      </c>
      <c r="F85" s="135">
        <v>6.0000000000000001E-3</v>
      </c>
    </row>
    <row r="86" spans="1:6" ht="11.25">
      <c r="A86" s="149">
        <v>1996</v>
      </c>
      <c r="B86" s="149">
        <v>6</v>
      </c>
      <c r="C86" s="150">
        <v>5.0599999999999996</v>
      </c>
      <c r="D86" s="150">
        <v>5.07</v>
      </c>
      <c r="E86" s="151">
        <v>5.07</v>
      </c>
      <c r="F86" s="135">
        <v>2E-3</v>
      </c>
    </row>
    <row r="87" spans="1:6" ht="11.25">
      <c r="A87" s="149">
        <v>1996</v>
      </c>
      <c r="B87" s="149">
        <v>7</v>
      </c>
      <c r="C87" s="150">
        <v>5.08</v>
      </c>
      <c r="D87" s="150">
        <v>5.09</v>
      </c>
      <c r="E87" s="151">
        <v>5.09</v>
      </c>
      <c r="F87" s="135">
        <v>4.0000000000000001E-3</v>
      </c>
    </row>
    <row r="88" spans="1:6" ht="11.25">
      <c r="A88" s="149">
        <v>1996</v>
      </c>
      <c r="B88" s="149">
        <v>8</v>
      </c>
      <c r="C88" s="150">
        <v>5.1100000000000003</v>
      </c>
      <c r="D88" s="150">
        <v>5.12</v>
      </c>
      <c r="E88" s="151">
        <v>5.12</v>
      </c>
      <c r="F88" s="135">
        <v>6.0000000000000001E-3</v>
      </c>
    </row>
    <row r="89" spans="1:6" ht="11.25">
      <c r="A89" s="149">
        <v>1996</v>
      </c>
      <c r="B89" s="149">
        <v>9</v>
      </c>
      <c r="C89" s="150">
        <v>5.13</v>
      </c>
      <c r="D89" s="150">
        <v>5.14</v>
      </c>
      <c r="E89" s="151">
        <v>5.14</v>
      </c>
      <c r="F89" s="135">
        <v>4.0000000000000001E-3</v>
      </c>
    </row>
    <row r="90" spans="1:6" ht="11.25">
      <c r="A90" s="149">
        <v>1996</v>
      </c>
      <c r="B90" s="149">
        <v>10</v>
      </c>
      <c r="C90" s="150">
        <v>5.17</v>
      </c>
      <c r="D90" s="150">
        <v>5.18</v>
      </c>
      <c r="E90" s="151">
        <v>5.18</v>
      </c>
      <c r="F90" s="135">
        <v>8.0000000000000002E-3</v>
      </c>
    </row>
    <row r="91" spans="1:6" ht="11.25">
      <c r="A91" s="149">
        <v>1996</v>
      </c>
      <c r="B91" s="149">
        <v>11</v>
      </c>
      <c r="C91" s="150">
        <v>5.17</v>
      </c>
      <c r="D91" s="150">
        <v>5.18</v>
      </c>
      <c r="E91" s="151">
        <v>5.18</v>
      </c>
      <c r="F91" s="135">
        <v>0</v>
      </c>
    </row>
    <row r="92" spans="1:6" ht="11.25">
      <c r="A92" s="149">
        <v>1996</v>
      </c>
      <c r="B92" s="149">
        <v>12</v>
      </c>
      <c r="C92" s="150">
        <v>5.17</v>
      </c>
      <c r="D92" s="150">
        <v>5.18</v>
      </c>
      <c r="E92" s="151">
        <v>5.18</v>
      </c>
      <c r="F92" s="135">
        <v>0</v>
      </c>
    </row>
    <row r="93" spans="1:6" ht="11.25">
      <c r="A93" s="149">
        <v>1997</v>
      </c>
      <c r="B93" s="149">
        <v>1</v>
      </c>
      <c r="C93" s="150">
        <v>5.19</v>
      </c>
      <c r="D93" s="150">
        <v>5.2</v>
      </c>
      <c r="E93" s="151">
        <v>5.2</v>
      </c>
      <c r="F93" s="135">
        <v>4.0000000000000001E-3</v>
      </c>
    </row>
    <row r="94" spans="1:6" ht="11.25">
      <c r="A94" s="149">
        <v>1997</v>
      </c>
      <c r="B94" s="149">
        <v>2</v>
      </c>
      <c r="C94" s="150">
        <v>5.2</v>
      </c>
      <c r="D94" s="150">
        <v>5.21</v>
      </c>
      <c r="E94" s="151">
        <v>5.21</v>
      </c>
      <c r="F94" s="135">
        <v>2E-3</v>
      </c>
    </row>
    <row r="95" spans="1:6" ht="11.25">
      <c r="A95" s="149">
        <v>1997</v>
      </c>
      <c r="B95" s="149">
        <v>3</v>
      </c>
      <c r="C95" s="150">
        <v>5.22</v>
      </c>
      <c r="D95" s="150">
        <v>5.23</v>
      </c>
      <c r="E95" s="151">
        <v>5.23</v>
      </c>
      <c r="F95" s="135">
        <v>4.0000000000000001E-3</v>
      </c>
    </row>
    <row r="96" spans="1:6" ht="11.25">
      <c r="A96" s="149">
        <v>1997</v>
      </c>
      <c r="B96" s="149">
        <v>4</v>
      </c>
      <c r="C96" s="150">
        <v>5.23</v>
      </c>
      <c r="D96" s="150">
        <v>5.24</v>
      </c>
      <c r="E96" s="151">
        <v>5.24</v>
      </c>
      <c r="F96" s="135">
        <v>2E-3</v>
      </c>
    </row>
    <row r="97" spans="1:6" ht="11.25">
      <c r="A97" s="149">
        <v>1997</v>
      </c>
      <c r="B97" s="149">
        <v>5</v>
      </c>
      <c r="C97" s="150">
        <v>5.22</v>
      </c>
      <c r="D97" s="150">
        <v>5.23</v>
      </c>
      <c r="E97" s="151">
        <v>5.23</v>
      </c>
      <c r="F97" s="135">
        <v>-2E-3</v>
      </c>
    </row>
    <row r="98" spans="1:6" ht="11.25">
      <c r="A98" s="149">
        <v>1997</v>
      </c>
      <c r="B98" s="149">
        <v>6</v>
      </c>
      <c r="C98" s="150">
        <v>5.22</v>
      </c>
      <c r="D98" s="150">
        <v>5.23</v>
      </c>
      <c r="E98" s="151">
        <v>5.23</v>
      </c>
      <c r="F98" s="135">
        <v>0</v>
      </c>
    </row>
    <row r="99" spans="1:6" ht="11.25">
      <c r="A99" s="149">
        <v>1997</v>
      </c>
      <c r="B99" s="149">
        <v>7</v>
      </c>
      <c r="C99" s="150">
        <v>5.23</v>
      </c>
      <c r="D99" s="150">
        <v>5.24</v>
      </c>
      <c r="E99" s="151">
        <v>5.24</v>
      </c>
      <c r="F99" s="135">
        <v>2E-3</v>
      </c>
    </row>
    <row r="100" spans="1:6" ht="11.25">
      <c r="A100" s="149">
        <v>1997</v>
      </c>
      <c r="B100" s="149">
        <v>8</v>
      </c>
      <c r="C100" s="150">
        <v>5.26</v>
      </c>
      <c r="D100" s="150">
        <v>5.27</v>
      </c>
      <c r="E100" s="151">
        <v>5.27</v>
      </c>
      <c r="F100" s="135">
        <v>6.0000000000000001E-3</v>
      </c>
    </row>
    <row r="101" spans="1:6" ht="11.25">
      <c r="A101" s="149">
        <v>1997</v>
      </c>
      <c r="B101" s="149">
        <v>9</v>
      </c>
      <c r="C101" s="150">
        <v>5.27</v>
      </c>
      <c r="D101" s="150">
        <v>5.28</v>
      </c>
      <c r="E101" s="151">
        <v>5.28</v>
      </c>
      <c r="F101" s="135">
        <v>2E-3</v>
      </c>
    </row>
    <row r="102" spans="1:6" ht="11.25">
      <c r="A102" s="149">
        <v>1997</v>
      </c>
      <c r="B102" s="149">
        <v>10</v>
      </c>
      <c r="C102" s="150">
        <v>5.29</v>
      </c>
      <c r="D102" s="150">
        <v>5.3</v>
      </c>
      <c r="E102" s="151">
        <v>5.3</v>
      </c>
      <c r="F102" s="135">
        <v>4.0000000000000001E-3</v>
      </c>
    </row>
    <row r="103" spans="1:6" ht="11.25">
      <c r="A103" s="149">
        <v>1997</v>
      </c>
      <c r="B103" s="149">
        <v>11</v>
      </c>
      <c r="C103" s="150">
        <v>5.32</v>
      </c>
      <c r="D103" s="150">
        <v>5.33</v>
      </c>
      <c r="E103" s="151">
        <v>5.33</v>
      </c>
      <c r="F103" s="135">
        <v>6.0000000000000001E-3</v>
      </c>
    </row>
    <row r="104" spans="1:6" ht="11.25">
      <c r="A104" s="149">
        <v>1997</v>
      </c>
      <c r="B104" s="149">
        <v>12</v>
      </c>
      <c r="C104" s="150">
        <v>5.35</v>
      </c>
      <c r="D104" s="150">
        <v>5.36</v>
      </c>
      <c r="E104" s="151">
        <v>5.36</v>
      </c>
      <c r="F104" s="135">
        <v>6.0000000000000001E-3</v>
      </c>
    </row>
    <row r="105" spans="1:6" ht="11.25">
      <c r="A105" s="149">
        <v>1998</v>
      </c>
      <c r="B105" s="149">
        <v>1</v>
      </c>
      <c r="C105" s="150">
        <v>5.37</v>
      </c>
      <c r="D105" s="150">
        <v>5.38</v>
      </c>
      <c r="E105" s="151">
        <v>5.38</v>
      </c>
      <c r="F105" s="135">
        <v>4.0000000000000001E-3</v>
      </c>
    </row>
    <row r="106" spans="1:6" ht="11.25">
      <c r="A106" s="149">
        <v>1998</v>
      </c>
      <c r="B106" s="149">
        <v>2</v>
      </c>
      <c r="C106" s="150">
        <v>5.39</v>
      </c>
      <c r="D106" s="150">
        <v>5.4</v>
      </c>
      <c r="E106" s="151">
        <v>5.4</v>
      </c>
      <c r="F106" s="135">
        <v>4.0000000000000001E-3</v>
      </c>
    </row>
    <row r="107" spans="1:6" ht="11.25">
      <c r="A107" s="149">
        <v>1998</v>
      </c>
      <c r="B107" s="149">
        <v>3</v>
      </c>
      <c r="C107" s="150">
        <v>5.43</v>
      </c>
      <c r="D107" s="150">
        <v>5.44</v>
      </c>
      <c r="E107" s="151">
        <v>5.44</v>
      </c>
      <c r="F107" s="135">
        <v>7.0000000000000001E-3</v>
      </c>
    </row>
    <row r="108" spans="1:6" ht="11.25">
      <c r="A108" s="149">
        <v>1998</v>
      </c>
      <c r="B108" s="149">
        <v>4</v>
      </c>
      <c r="C108" s="150">
        <v>5.46</v>
      </c>
      <c r="D108" s="150">
        <v>5.47</v>
      </c>
      <c r="E108" s="151">
        <v>5.47</v>
      </c>
      <c r="F108" s="135">
        <v>6.0000000000000001E-3</v>
      </c>
    </row>
    <row r="109" spans="1:6" ht="11.25">
      <c r="A109" s="149">
        <v>1998</v>
      </c>
      <c r="B109" s="149">
        <v>5</v>
      </c>
      <c r="C109" s="150">
        <v>5.48</v>
      </c>
      <c r="D109" s="150">
        <v>5.49</v>
      </c>
      <c r="E109" s="151">
        <v>5.49</v>
      </c>
      <c r="F109" s="135">
        <v>4.0000000000000001E-3</v>
      </c>
    </row>
    <row r="110" spans="1:6" ht="11.25">
      <c r="A110" s="149">
        <v>1998</v>
      </c>
      <c r="B110" s="149">
        <v>6</v>
      </c>
      <c r="C110" s="150">
        <v>5.5</v>
      </c>
      <c r="D110" s="150">
        <v>5.51</v>
      </c>
      <c r="E110" s="151">
        <v>5.51</v>
      </c>
      <c r="F110" s="135">
        <v>4.0000000000000001E-3</v>
      </c>
    </row>
    <row r="111" spans="1:6" ht="11.25">
      <c r="A111" s="149">
        <v>1998</v>
      </c>
      <c r="B111" s="149">
        <v>7</v>
      </c>
      <c r="C111" s="150">
        <v>5.52</v>
      </c>
      <c r="D111" s="150">
        <v>5.53</v>
      </c>
      <c r="E111" s="151">
        <v>5.53</v>
      </c>
      <c r="F111" s="135">
        <v>4.0000000000000001E-3</v>
      </c>
    </row>
    <row r="112" spans="1:6" ht="11.25">
      <c r="A112" s="149">
        <v>1998</v>
      </c>
      <c r="B112" s="149">
        <v>8</v>
      </c>
      <c r="C112" s="150">
        <v>5.54</v>
      </c>
      <c r="D112" s="150">
        <v>5.55</v>
      </c>
      <c r="E112" s="151">
        <v>5.55</v>
      </c>
      <c r="F112" s="135">
        <v>4.0000000000000001E-3</v>
      </c>
    </row>
    <row r="113" spans="1:6" ht="11.25">
      <c r="A113" s="149">
        <v>1998</v>
      </c>
      <c r="B113" s="149">
        <v>9</v>
      </c>
      <c r="C113" s="150">
        <v>5.56</v>
      </c>
      <c r="D113" s="150">
        <v>5.57</v>
      </c>
      <c r="E113" s="151">
        <v>5.57</v>
      </c>
      <c r="F113" s="135">
        <v>4.0000000000000001E-3</v>
      </c>
    </row>
    <row r="114" spans="1:6" ht="11.25">
      <c r="A114" s="149">
        <v>1998</v>
      </c>
      <c r="B114" s="149">
        <v>10</v>
      </c>
      <c r="C114" s="150">
        <v>5.58</v>
      </c>
      <c r="D114" s="150">
        <v>5.59</v>
      </c>
      <c r="E114" s="151">
        <v>5.59</v>
      </c>
      <c r="F114" s="135">
        <v>4.0000000000000001E-3</v>
      </c>
    </row>
    <row r="115" spans="1:6" ht="11.25">
      <c r="A115" s="149">
        <v>1998</v>
      </c>
      <c r="B115" s="149">
        <v>11</v>
      </c>
      <c r="C115" s="150">
        <v>5.6</v>
      </c>
      <c r="D115" s="150">
        <v>5.61</v>
      </c>
      <c r="E115" s="151">
        <v>5.61</v>
      </c>
      <c r="F115" s="135">
        <v>4.0000000000000001E-3</v>
      </c>
    </row>
    <row r="116" spans="1:6" ht="11.25">
      <c r="A116" s="149">
        <v>1998</v>
      </c>
      <c r="B116" s="149">
        <v>12</v>
      </c>
      <c r="C116" s="150">
        <v>5.63</v>
      </c>
      <c r="D116" s="150">
        <v>5.64</v>
      </c>
      <c r="E116" s="151">
        <v>5.64</v>
      </c>
      <c r="F116" s="135">
        <v>5.0000000000000001E-3</v>
      </c>
    </row>
    <row r="117" spans="1:6" ht="11.25">
      <c r="A117" s="149">
        <v>1999</v>
      </c>
      <c r="B117" s="149">
        <v>1</v>
      </c>
      <c r="C117" s="150">
        <v>5.64</v>
      </c>
      <c r="D117" s="150">
        <v>5.66</v>
      </c>
      <c r="E117" s="151">
        <v>5.65</v>
      </c>
      <c r="F117" s="135">
        <v>2E-3</v>
      </c>
    </row>
    <row r="118" spans="1:6" ht="11.25">
      <c r="A118" s="149">
        <v>1999</v>
      </c>
      <c r="B118" s="149">
        <v>2</v>
      </c>
      <c r="C118" s="150">
        <v>5.66</v>
      </c>
      <c r="D118" s="150">
        <v>5.68</v>
      </c>
      <c r="E118" s="151">
        <v>5.67</v>
      </c>
      <c r="F118" s="135">
        <v>4.0000000000000001E-3</v>
      </c>
    </row>
    <row r="119" spans="1:6" ht="11.25">
      <c r="A119" s="149">
        <v>1999</v>
      </c>
      <c r="B119" s="149">
        <v>3</v>
      </c>
      <c r="C119" s="150">
        <v>5.69</v>
      </c>
      <c r="D119" s="150">
        <v>5.71</v>
      </c>
      <c r="E119" s="151">
        <v>5.7</v>
      </c>
      <c r="F119" s="135">
        <v>5.0000000000000001E-3</v>
      </c>
    </row>
    <row r="120" spans="1:6" ht="11.25">
      <c r="A120" s="149">
        <v>1999</v>
      </c>
      <c r="B120" s="149">
        <v>4</v>
      </c>
      <c r="C120" s="150">
        <v>5.72</v>
      </c>
      <c r="D120" s="150">
        <v>5.74</v>
      </c>
      <c r="E120" s="151">
        <v>5.73</v>
      </c>
      <c r="F120" s="135">
        <v>5.0000000000000001E-3</v>
      </c>
    </row>
    <row r="121" spans="1:6" ht="11.25">
      <c r="A121" s="149">
        <v>1999</v>
      </c>
      <c r="B121" s="149">
        <v>5</v>
      </c>
      <c r="C121" s="150">
        <v>5.75</v>
      </c>
      <c r="D121" s="150">
        <v>5.77</v>
      </c>
      <c r="E121" s="151">
        <v>5.76</v>
      </c>
      <c r="F121" s="135">
        <v>5.0000000000000001E-3</v>
      </c>
    </row>
    <row r="122" spans="1:6" ht="11.25">
      <c r="A122" s="149">
        <v>1999</v>
      </c>
      <c r="B122" s="149">
        <v>6</v>
      </c>
      <c r="C122" s="150">
        <v>5.78</v>
      </c>
      <c r="D122" s="150">
        <v>5.8</v>
      </c>
      <c r="E122" s="151">
        <v>5.79</v>
      </c>
      <c r="F122" s="135">
        <v>5.0000000000000001E-3</v>
      </c>
    </row>
    <row r="123" spans="1:6" ht="11.25">
      <c r="A123" s="149">
        <v>1999</v>
      </c>
      <c r="B123" s="149">
        <v>7</v>
      </c>
      <c r="C123" s="150">
        <v>5.82</v>
      </c>
      <c r="D123" s="150">
        <v>5.84</v>
      </c>
      <c r="E123" s="151">
        <v>5.83</v>
      </c>
      <c r="F123" s="135">
        <v>7.0000000000000001E-3</v>
      </c>
    </row>
    <row r="124" spans="1:6" ht="11.25">
      <c r="A124" s="149">
        <v>1999</v>
      </c>
      <c r="B124" s="149">
        <v>8</v>
      </c>
      <c r="C124" s="150">
        <v>5.85</v>
      </c>
      <c r="D124" s="150">
        <v>5.87</v>
      </c>
      <c r="E124" s="151">
        <v>5.86</v>
      </c>
      <c r="F124" s="135">
        <v>5.0000000000000001E-3</v>
      </c>
    </row>
    <row r="125" spans="1:6" ht="11.25">
      <c r="A125" s="149">
        <v>1999</v>
      </c>
      <c r="B125" s="149">
        <v>9</v>
      </c>
      <c r="C125" s="150">
        <v>5.89</v>
      </c>
      <c r="D125" s="150">
        <v>5.91</v>
      </c>
      <c r="E125" s="151">
        <v>5.9</v>
      </c>
      <c r="F125" s="135">
        <v>7.0000000000000001E-3</v>
      </c>
    </row>
    <row r="126" spans="1:6" ht="11.25">
      <c r="A126" s="149">
        <v>1999</v>
      </c>
      <c r="B126" s="149">
        <v>10</v>
      </c>
      <c r="C126" s="150">
        <v>5.92</v>
      </c>
      <c r="D126" s="150">
        <v>5.94</v>
      </c>
      <c r="E126" s="151">
        <v>5.93</v>
      </c>
      <c r="F126" s="135">
        <v>5.0000000000000001E-3</v>
      </c>
    </row>
    <row r="127" spans="1:6" ht="11.25">
      <c r="A127" s="149">
        <v>1999</v>
      </c>
      <c r="B127" s="149">
        <v>11</v>
      </c>
      <c r="C127" s="150">
        <v>5.95</v>
      </c>
      <c r="D127" s="150">
        <v>5.97</v>
      </c>
      <c r="E127" s="151">
        <v>5.96</v>
      </c>
      <c r="F127" s="135">
        <v>5.0000000000000001E-3</v>
      </c>
    </row>
    <row r="128" spans="1:6" ht="11.25">
      <c r="A128" s="149">
        <v>1999</v>
      </c>
      <c r="B128" s="149">
        <v>12</v>
      </c>
      <c r="C128" s="150">
        <v>5.97</v>
      </c>
      <c r="D128" s="150">
        <v>5.99</v>
      </c>
      <c r="E128" s="151">
        <v>5.98</v>
      </c>
      <c r="F128" s="135">
        <v>3.0000000000000001E-3</v>
      </c>
    </row>
    <row r="129" spans="1:6" ht="11.25">
      <c r="A129" s="149">
        <v>2000</v>
      </c>
      <c r="B129" s="149">
        <v>1</v>
      </c>
      <c r="C129" s="150">
        <v>6</v>
      </c>
      <c r="D129" s="150">
        <v>6.02</v>
      </c>
      <c r="E129" s="151">
        <v>6.01</v>
      </c>
      <c r="F129" s="135">
        <v>5.0000000000000001E-3</v>
      </c>
    </row>
    <row r="130" spans="1:6" ht="11.25">
      <c r="A130" s="149">
        <v>2000</v>
      </c>
      <c r="B130" s="149">
        <v>2</v>
      </c>
      <c r="C130" s="150">
        <v>6.03</v>
      </c>
      <c r="D130" s="150">
        <v>6.05</v>
      </c>
      <c r="E130" s="151">
        <v>6.04</v>
      </c>
      <c r="F130" s="135">
        <v>5.0000000000000001E-3</v>
      </c>
    </row>
    <row r="131" spans="1:6" ht="11.25">
      <c r="A131" s="149">
        <v>2000</v>
      </c>
      <c r="B131" s="149">
        <v>3</v>
      </c>
      <c r="C131" s="150">
        <v>6.06</v>
      </c>
      <c r="D131" s="150">
        <v>6.08</v>
      </c>
      <c r="E131" s="151">
        <v>6.07</v>
      </c>
      <c r="F131" s="135">
        <v>5.0000000000000001E-3</v>
      </c>
    </row>
    <row r="132" spans="1:6" ht="11.25">
      <c r="A132" s="149">
        <v>2000</v>
      </c>
      <c r="B132" s="149">
        <v>4</v>
      </c>
      <c r="C132" s="150">
        <v>6.1</v>
      </c>
      <c r="D132" s="150">
        <v>6.12</v>
      </c>
      <c r="E132" s="151">
        <v>6.11</v>
      </c>
      <c r="F132" s="135">
        <v>7.0000000000000001E-3</v>
      </c>
    </row>
    <row r="133" spans="1:6" ht="11.25">
      <c r="A133" s="149">
        <v>2000</v>
      </c>
      <c r="B133" s="149">
        <v>5</v>
      </c>
      <c r="C133" s="150">
        <v>6.13</v>
      </c>
      <c r="D133" s="150">
        <v>6.15</v>
      </c>
      <c r="E133" s="151">
        <v>6.14</v>
      </c>
      <c r="F133" s="135">
        <v>5.0000000000000001E-3</v>
      </c>
    </row>
    <row r="134" spans="1:6" ht="11.25">
      <c r="A134" s="149">
        <v>2000</v>
      </c>
      <c r="B134" s="149">
        <v>6</v>
      </c>
      <c r="C134" s="150">
        <v>6.16</v>
      </c>
      <c r="D134" s="150">
        <v>6.18</v>
      </c>
      <c r="E134" s="151">
        <v>6.17</v>
      </c>
      <c r="F134" s="135">
        <v>5.0000000000000001E-3</v>
      </c>
    </row>
    <row r="135" spans="1:6" ht="11.25">
      <c r="A135" s="149">
        <v>2000</v>
      </c>
      <c r="B135" s="149">
        <v>7</v>
      </c>
      <c r="C135" s="150">
        <v>6.19</v>
      </c>
      <c r="D135" s="150">
        <v>6.21</v>
      </c>
      <c r="E135" s="151">
        <v>6.2</v>
      </c>
      <c r="F135" s="135">
        <v>5.0000000000000001E-3</v>
      </c>
    </row>
    <row r="136" spans="1:6" ht="11.25">
      <c r="A136" s="149">
        <v>2000</v>
      </c>
      <c r="B136" s="149">
        <v>8</v>
      </c>
      <c r="C136" s="150">
        <v>6.22</v>
      </c>
      <c r="D136" s="150">
        <v>6.24</v>
      </c>
      <c r="E136" s="151">
        <v>6.23</v>
      </c>
      <c r="F136" s="135">
        <v>5.0000000000000001E-3</v>
      </c>
    </row>
    <row r="137" spans="1:6" ht="11.25">
      <c r="A137" s="149">
        <v>2000</v>
      </c>
      <c r="B137" s="149">
        <v>9</v>
      </c>
      <c r="C137" s="150">
        <v>6.25</v>
      </c>
      <c r="D137" s="150">
        <v>6.27</v>
      </c>
      <c r="E137" s="151">
        <v>6.26</v>
      </c>
      <c r="F137" s="135">
        <v>5.0000000000000001E-3</v>
      </c>
    </row>
    <row r="138" spans="1:6" ht="11.25">
      <c r="A138" s="149">
        <v>2000</v>
      </c>
      <c r="B138" s="149">
        <v>10</v>
      </c>
      <c r="C138" s="150">
        <v>6.28</v>
      </c>
      <c r="D138" s="150">
        <v>6.3</v>
      </c>
      <c r="E138" s="151">
        <v>6.29</v>
      </c>
      <c r="F138" s="135">
        <v>5.0000000000000001E-3</v>
      </c>
    </row>
    <row r="139" spans="1:6" ht="11.25">
      <c r="A139" s="149">
        <v>2000</v>
      </c>
      <c r="B139" s="149">
        <v>11</v>
      </c>
      <c r="C139" s="150">
        <v>6.32</v>
      </c>
      <c r="D139" s="150">
        <v>6.34</v>
      </c>
      <c r="E139" s="151">
        <v>6.33</v>
      </c>
      <c r="F139" s="135">
        <v>6.0000000000000001E-3</v>
      </c>
    </row>
    <row r="140" spans="1:6" ht="11.25">
      <c r="A140" s="149">
        <v>2000</v>
      </c>
      <c r="B140" s="149">
        <v>12</v>
      </c>
      <c r="C140" s="150">
        <v>6.36</v>
      </c>
      <c r="D140" s="150">
        <v>6.38</v>
      </c>
      <c r="E140" s="151">
        <v>6.37</v>
      </c>
      <c r="F140" s="135">
        <v>6.0000000000000001E-3</v>
      </c>
    </row>
    <row r="141" spans="1:6" ht="11.25">
      <c r="A141" s="149">
        <v>2001</v>
      </c>
      <c r="B141" s="149">
        <v>1</v>
      </c>
      <c r="C141" s="150">
        <v>6.4</v>
      </c>
      <c r="D141" s="150">
        <v>6.42</v>
      </c>
      <c r="E141" s="151">
        <v>6.41</v>
      </c>
      <c r="F141" s="135">
        <v>6.0000000000000001E-3</v>
      </c>
    </row>
    <row r="142" spans="1:6" ht="11.25">
      <c r="A142" s="149">
        <v>2001</v>
      </c>
      <c r="B142" s="149">
        <v>2</v>
      </c>
      <c r="C142" s="150">
        <v>6.42</v>
      </c>
      <c r="D142" s="150">
        <v>6.44</v>
      </c>
      <c r="E142" s="151">
        <v>6.43</v>
      </c>
      <c r="F142" s="135">
        <v>3.0000000000000001E-3</v>
      </c>
    </row>
    <row r="143" spans="1:6" ht="11.25">
      <c r="A143" s="149">
        <v>2001</v>
      </c>
      <c r="B143" s="149">
        <v>3</v>
      </c>
      <c r="C143" s="150">
        <v>6.46</v>
      </c>
      <c r="D143" s="150">
        <v>6.48</v>
      </c>
      <c r="E143" s="151">
        <v>6.47</v>
      </c>
      <c r="F143" s="135">
        <v>6.0000000000000001E-3</v>
      </c>
    </row>
    <row r="144" spans="1:6" ht="11.25">
      <c r="A144" s="149">
        <v>2001</v>
      </c>
      <c r="B144" s="149">
        <v>4</v>
      </c>
      <c r="C144" s="150">
        <v>6.49</v>
      </c>
      <c r="D144" s="150">
        <v>6.51</v>
      </c>
      <c r="E144" s="151">
        <v>6.5</v>
      </c>
      <c r="F144" s="135">
        <v>5.0000000000000001E-3</v>
      </c>
    </row>
    <row r="145" spans="1:6" ht="11.25">
      <c r="A145" s="149">
        <v>2001</v>
      </c>
      <c r="B145" s="149">
        <v>5</v>
      </c>
      <c r="C145" s="150">
        <v>6.52</v>
      </c>
      <c r="D145" s="150">
        <v>6.54</v>
      </c>
      <c r="E145" s="151">
        <v>6.53</v>
      </c>
      <c r="F145" s="135">
        <v>5.0000000000000001E-3</v>
      </c>
    </row>
    <row r="146" spans="1:6" ht="11.25">
      <c r="A146" s="149">
        <v>2001</v>
      </c>
      <c r="B146" s="149">
        <v>6</v>
      </c>
      <c r="C146" s="150">
        <v>6.56</v>
      </c>
      <c r="D146" s="150">
        <v>6.58</v>
      </c>
      <c r="E146" s="151">
        <v>6.57</v>
      </c>
      <c r="F146" s="135">
        <v>6.0000000000000001E-3</v>
      </c>
    </row>
    <row r="147" spans="1:6" ht="11.25">
      <c r="A147" s="149">
        <v>2001</v>
      </c>
      <c r="B147" s="149">
        <v>7</v>
      </c>
      <c r="C147" s="150">
        <v>6.61</v>
      </c>
      <c r="D147" s="150">
        <v>6.63</v>
      </c>
      <c r="E147" s="151">
        <v>6.62</v>
      </c>
      <c r="F147" s="135">
        <v>8.0000000000000002E-3</v>
      </c>
    </row>
    <row r="148" spans="1:6" ht="11.25">
      <c r="A148" s="149">
        <v>2001</v>
      </c>
      <c r="B148" s="149">
        <v>8</v>
      </c>
      <c r="C148" s="150">
        <v>6.66</v>
      </c>
      <c r="D148" s="150">
        <v>6.68</v>
      </c>
      <c r="E148" s="151">
        <v>6.67</v>
      </c>
      <c r="F148" s="135">
        <v>8.0000000000000002E-3</v>
      </c>
    </row>
    <row r="149" spans="1:6" ht="11.25">
      <c r="A149" s="149">
        <v>2001</v>
      </c>
      <c r="B149" s="149">
        <v>9</v>
      </c>
      <c r="C149" s="150">
        <v>6.7</v>
      </c>
      <c r="D149" s="150">
        <v>6.72</v>
      </c>
      <c r="E149" s="151">
        <v>6.71</v>
      </c>
      <c r="F149" s="135">
        <v>6.0000000000000001E-3</v>
      </c>
    </row>
    <row r="150" spans="1:6" ht="11.25">
      <c r="A150" s="149">
        <v>2001</v>
      </c>
      <c r="B150" s="149">
        <v>10</v>
      </c>
      <c r="C150" s="150">
        <v>6.74</v>
      </c>
      <c r="D150" s="150">
        <v>6.76</v>
      </c>
      <c r="E150" s="151">
        <v>6.75</v>
      </c>
      <c r="F150" s="135">
        <v>6.0000000000000001E-3</v>
      </c>
    </row>
    <row r="151" spans="1:6" ht="11.25">
      <c r="A151" s="149">
        <v>2001</v>
      </c>
      <c r="B151" s="149">
        <v>11</v>
      </c>
      <c r="C151" s="150">
        <v>6.79</v>
      </c>
      <c r="D151" s="150">
        <v>6.81</v>
      </c>
      <c r="E151" s="151">
        <v>6.8</v>
      </c>
      <c r="F151" s="135">
        <v>7.0000000000000001E-3</v>
      </c>
    </row>
    <row r="152" spans="1:6" ht="11.25">
      <c r="A152" s="149">
        <v>2001</v>
      </c>
      <c r="B152" s="149">
        <v>12</v>
      </c>
      <c r="C152" s="150">
        <v>6.81</v>
      </c>
      <c r="D152" s="150">
        <v>6.83</v>
      </c>
      <c r="E152" s="151">
        <v>6.82</v>
      </c>
      <c r="F152" s="135">
        <v>3.0000000000000001E-3</v>
      </c>
    </row>
    <row r="153" spans="1:6" ht="11.25">
      <c r="A153" s="149">
        <v>2002</v>
      </c>
      <c r="B153" s="149">
        <v>1</v>
      </c>
      <c r="C153" s="150">
        <v>6.85</v>
      </c>
      <c r="D153" s="150">
        <v>6.87</v>
      </c>
      <c r="E153" s="151">
        <v>6.86</v>
      </c>
      <c r="F153" s="135">
        <v>6.0000000000000001E-3</v>
      </c>
    </row>
    <row r="154" spans="1:6" ht="11.25">
      <c r="A154" s="149">
        <v>2002</v>
      </c>
      <c r="B154" s="149">
        <v>2</v>
      </c>
      <c r="C154" s="150">
        <v>6.93</v>
      </c>
      <c r="D154" s="150">
        <v>6.95</v>
      </c>
      <c r="E154" s="151">
        <v>6.94</v>
      </c>
      <c r="F154" s="135">
        <v>1.2E-2</v>
      </c>
    </row>
    <row r="155" spans="1:6" ht="11.25">
      <c r="A155" s="149">
        <v>2002</v>
      </c>
      <c r="B155" s="149">
        <v>3</v>
      </c>
      <c r="C155" s="150">
        <v>6.99</v>
      </c>
      <c r="D155" s="150">
        <v>7.01</v>
      </c>
      <c r="E155" s="151">
        <v>7</v>
      </c>
      <c r="F155" s="135">
        <v>8.9999999999999993E-3</v>
      </c>
    </row>
    <row r="156" spans="1:6" ht="11.25">
      <c r="A156" s="149">
        <v>2002</v>
      </c>
      <c r="B156" s="149">
        <v>4</v>
      </c>
      <c r="C156" s="150">
        <v>7.04</v>
      </c>
      <c r="D156" s="150">
        <v>7.06</v>
      </c>
      <c r="E156" s="151">
        <v>7.05</v>
      </c>
      <c r="F156" s="135">
        <v>7.0000000000000001E-3</v>
      </c>
    </row>
    <row r="157" spans="1:6" ht="11.25">
      <c r="A157" s="149">
        <v>2002</v>
      </c>
      <c r="B157" s="149">
        <v>5</v>
      </c>
      <c r="C157" s="150">
        <v>7.05</v>
      </c>
      <c r="D157" s="150">
        <v>7.07</v>
      </c>
      <c r="E157" s="151">
        <v>7.06</v>
      </c>
      <c r="F157" s="135">
        <v>1E-3</v>
      </c>
    </row>
    <row r="158" spans="1:6" ht="11.25">
      <c r="A158" s="149">
        <v>2002</v>
      </c>
      <c r="B158" s="149">
        <v>6</v>
      </c>
      <c r="C158" s="150">
        <v>7.12</v>
      </c>
      <c r="D158" s="150">
        <v>7.14</v>
      </c>
      <c r="E158" s="151">
        <v>7.13</v>
      </c>
      <c r="F158" s="135">
        <v>0.01</v>
      </c>
    </row>
    <row r="159" spans="1:6" ht="11.25">
      <c r="A159" s="149">
        <v>2002</v>
      </c>
      <c r="B159" s="149">
        <v>7</v>
      </c>
      <c r="C159" s="150">
        <v>7.18</v>
      </c>
      <c r="D159" s="150">
        <v>7.2</v>
      </c>
      <c r="E159" s="151">
        <v>7.19</v>
      </c>
      <c r="F159" s="135">
        <v>8.0000000000000002E-3</v>
      </c>
    </row>
    <row r="160" spans="1:6" ht="11.25">
      <c r="A160" s="149">
        <v>2002</v>
      </c>
      <c r="B160" s="149">
        <v>8</v>
      </c>
      <c r="C160" s="150">
        <v>7.25</v>
      </c>
      <c r="D160" s="150">
        <v>7.27</v>
      </c>
      <c r="E160" s="151">
        <v>7.26</v>
      </c>
      <c r="F160" s="135">
        <v>0.01</v>
      </c>
    </row>
    <row r="161" spans="1:6" ht="11.25">
      <c r="A161" s="149">
        <v>2002</v>
      </c>
      <c r="B161" s="149">
        <v>9</v>
      </c>
      <c r="C161" s="150">
        <v>7.31</v>
      </c>
      <c r="D161" s="150">
        <v>7.33</v>
      </c>
      <c r="E161" s="151">
        <v>7.32</v>
      </c>
      <c r="F161" s="135">
        <v>8.0000000000000002E-3</v>
      </c>
    </row>
    <row r="162" spans="1:6" ht="11.25">
      <c r="A162" s="149">
        <v>2002</v>
      </c>
      <c r="B162" s="149">
        <v>10</v>
      </c>
      <c r="C162" s="150">
        <v>7.36</v>
      </c>
      <c r="D162" s="150">
        <v>7.38</v>
      </c>
      <c r="E162" s="151">
        <v>7.37</v>
      </c>
      <c r="F162" s="135">
        <v>7.0000000000000001E-3</v>
      </c>
    </row>
    <row r="163" spans="1:6" ht="11.25">
      <c r="A163" s="149">
        <v>2002</v>
      </c>
      <c r="B163" s="149">
        <v>11</v>
      </c>
      <c r="C163" s="150">
        <v>7.4</v>
      </c>
      <c r="D163" s="150">
        <v>7.42</v>
      </c>
      <c r="E163" s="151">
        <v>7.41</v>
      </c>
      <c r="F163" s="135">
        <v>5.0000000000000001E-3</v>
      </c>
    </row>
    <row r="164" spans="1:6" ht="11.25">
      <c r="A164" s="149">
        <v>2002</v>
      </c>
      <c r="B164" s="149">
        <v>12</v>
      </c>
      <c r="C164" s="150">
        <v>7.45</v>
      </c>
      <c r="D164" s="150">
        <v>7.47</v>
      </c>
      <c r="E164" s="151">
        <v>7.46</v>
      </c>
      <c r="F164" s="135">
        <v>7.0000000000000001E-3</v>
      </c>
    </row>
    <row r="165" spans="1:6" ht="11.25">
      <c r="A165" s="149">
        <v>2003</v>
      </c>
      <c r="B165" s="149">
        <v>1</v>
      </c>
      <c r="C165" s="150">
        <v>7.51</v>
      </c>
      <c r="D165" s="150">
        <v>7.53</v>
      </c>
      <c r="E165" s="151">
        <v>7.52</v>
      </c>
      <c r="F165" s="135">
        <v>8.0000000000000002E-3</v>
      </c>
    </row>
    <row r="166" spans="1:6" ht="11.25">
      <c r="A166" s="149">
        <v>2003</v>
      </c>
      <c r="B166" s="149">
        <v>2</v>
      </c>
      <c r="C166" s="150">
        <v>7.54</v>
      </c>
      <c r="D166" s="150">
        <v>7.56</v>
      </c>
      <c r="E166" s="151">
        <v>7.55</v>
      </c>
      <c r="F166" s="135">
        <v>4.0000000000000001E-3</v>
      </c>
    </row>
    <row r="167" spans="1:6" ht="11.25">
      <c r="A167" s="149">
        <v>2003</v>
      </c>
      <c r="B167" s="149">
        <v>3</v>
      </c>
      <c r="C167" s="150">
        <v>7.57</v>
      </c>
      <c r="D167" s="150">
        <v>7.59</v>
      </c>
      <c r="E167" s="151">
        <v>7.58</v>
      </c>
      <c r="F167" s="135">
        <v>4.0000000000000001E-3</v>
      </c>
    </row>
    <row r="168" spans="1:6" ht="11.25">
      <c r="A168" s="149">
        <v>2003</v>
      </c>
      <c r="B168" s="149">
        <v>4</v>
      </c>
      <c r="C168" s="150">
        <v>7.59</v>
      </c>
      <c r="D168" s="150">
        <v>7.61</v>
      </c>
      <c r="E168" s="151">
        <v>7.6</v>
      </c>
      <c r="F168" s="135">
        <v>3.0000000000000001E-3</v>
      </c>
    </row>
    <row r="169" spans="1:6" ht="11.25">
      <c r="A169" s="149">
        <v>2003</v>
      </c>
      <c r="B169" s="149">
        <v>5</v>
      </c>
      <c r="C169" s="150">
        <v>7.6</v>
      </c>
      <c r="D169" s="150">
        <v>7.62</v>
      </c>
      <c r="E169" s="151">
        <v>7.61</v>
      </c>
      <c r="F169" s="135">
        <v>1E-3</v>
      </c>
    </row>
    <row r="170" spans="1:6" ht="11.25">
      <c r="A170" s="149">
        <v>2003</v>
      </c>
      <c r="B170" s="149">
        <v>6</v>
      </c>
      <c r="C170" s="150">
        <v>7.63</v>
      </c>
      <c r="D170" s="150">
        <v>7.65</v>
      </c>
      <c r="E170" s="151">
        <v>7.64</v>
      </c>
      <c r="F170" s="135">
        <v>4.0000000000000001E-3</v>
      </c>
    </row>
    <row r="171" spans="1:6" ht="11.25">
      <c r="A171" s="149">
        <v>2003</v>
      </c>
      <c r="B171" s="149">
        <v>7</v>
      </c>
      <c r="C171" s="150">
        <v>7.66</v>
      </c>
      <c r="D171" s="150">
        <v>7.68</v>
      </c>
      <c r="E171" s="151">
        <v>7.67</v>
      </c>
      <c r="F171" s="135">
        <v>4.0000000000000001E-3</v>
      </c>
    </row>
    <row r="172" spans="1:6" ht="11.25">
      <c r="A172" s="149">
        <v>2003</v>
      </c>
      <c r="B172" s="149">
        <v>8</v>
      </c>
      <c r="C172" s="150">
        <v>7.69</v>
      </c>
      <c r="D172" s="150">
        <v>7.71</v>
      </c>
      <c r="E172" s="151">
        <v>7.7</v>
      </c>
      <c r="F172" s="135">
        <v>4.0000000000000001E-3</v>
      </c>
    </row>
    <row r="173" spans="1:6" ht="11.25">
      <c r="A173" s="149">
        <v>2003</v>
      </c>
      <c r="B173" s="149">
        <v>9</v>
      </c>
      <c r="C173" s="150">
        <v>7.72</v>
      </c>
      <c r="D173" s="150">
        <v>7.74</v>
      </c>
      <c r="E173" s="151">
        <v>7.73</v>
      </c>
      <c r="F173" s="135">
        <v>4.0000000000000001E-3</v>
      </c>
    </row>
    <row r="174" spans="1:6" ht="11.25">
      <c r="A174" s="149">
        <v>2003</v>
      </c>
      <c r="B174" s="149">
        <v>10</v>
      </c>
      <c r="C174" s="150">
        <v>7.74</v>
      </c>
      <c r="D174" s="150">
        <v>7.76</v>
      </c>
      <c r="E174" s="151">
        <v>7.75</v>
      </c>
      <c r="F174" s="135">
        <v>3.0000000000000001E-3</v>
      </c>
    </row>
    <row r="175" spans="1:6" ht="11.25">
      <c r="A175" s="149">
        <v>2003</v>
      </c>
      <c r="B175" s="149">
        <v>11</v>
      </c>
      <c r="C175" s="150">
        <v>7.76</v>
      </c>
      <c r="D175" s="150">
        <v>7.78</v>
      </c>
      <c r="E175" s="151">
        <v>7.77</v>
      </c>
      <c r="F175" s="135">
        <v>3.0000000000000001E-3</v>
      </c>
    </row>
    <row r="176" spans="1:6" ht="11.25">
      <c r="A176" s="149">
        <v>2003</v>
      </c>
      <c r="B176" s="149">
        <v>12</v>
      </c>
      <c r="C176" s="150">
        <v>7.79</v>
      </c>
      <c r="D176" s="150">
        <v>7.81</v>
      </c>
      <c r="E176" s="151">
        <v>7.8</v>
      </c>
      <c r="F176" s="135">
        <v>4.0000000000000001E-3</v>
      </c>
    </row>
    <row r="177" spans="1:6" ht="11.25">
      <c r="A177" s="149">
        <v>2004</v>
      </c>
      <c r="B177" s="149">
        <v>1</v>
      </c>
      <c r="C177" s="150">
        <v>7.83</v>
      </c>
      <c r="D177" s="150">
        <v>7.85</v>
      </c>
      <c r="E177" s="151">
        <v>7.84</v>
      </c>
      <c r="F177" s="135">
        <v>5.0000000000000001E-3</v>
      </c>
    </row>
    <row r="178" spans="1:6" ht="11.25">
      <c r="A178" s="149">
        <v>2004</v>
      </c>
      <c r="B178" s="149">
        <v>2</v>
      </c>
      <c r="C178" s="150">
        <v>7.84</v>
      </c>
      <c r="D178" s="150">
        <v>7.86</v>
      </c>
      <c r="E178" s="151">
        <v>7.85</v>
      </c>
      <c r="F178" s="135">
        <v>1E-3</v>
      </c>
    </row>
    <row r="179" spans="1:6" ht="11.25">
      <c r="A179" s="149">
        <v>2004</v>
      </c>
      <c r="B179" s="149">
        <v>3</v>
      </c>
      <c r="C179" s="150">
        <v>7.87</v>
      </c>
      <c r="D179" s="150">
        <v>7.89</v>
      </c>
      <c r="E179" s="151">
        <v>7.88</v>
      </c>
      <c r="F179" s="135">
        <v>4.0000000000000001E-3</v>
      </c>
    </row>
    <row r="180" spans="1:6" ht="11.25">
      <c r="A180" s="149">
        <v>2004</v>
      </c>
      <c r="B180" s="149">
        <v>4</v>
      </c>
      <c r="C180" s="150">
        <v>7.88</v>
      </c>
      <c r="D180" s="150">
        <v>7.9</v>
      </c>
      <c r="E180" s="151">
        <v>7.89</v>
      </c>
      <c r="F180" s="135">
        <v>1E-3</v>
      </c>
    </row>
    <row r="181" spans="1:6" ht="11.25">
      <c r="A181" s="149">
        <v>2004</v>
      </c>
      <c r="B181" s="149">
        <v>5</v>
      </c>
      <c r="C181" s="150">
        <v>7.9</v>
      </c>
      <c r="D181" s="150">
        <v>7.92</v>
      </c>
      <c r="E181" s="151">
        <v>7.91</v>
      </c>
      <c r="F181" s="135">
        <v>3.0000000000000001E-3</v>
      </c>
    </row>
    <row r="182" spans="1:6" ht="11.25">
      <c r="A182" s="149">
        <v>2004</v>
      </c>
      <c r="B182" s="149">
        <v>6</v>
      </c>
      <c r="C182" s="150">
        <v>7.91</v>
      </c>
      <c r="D182" s="150">
        <v>7.93</v>
      </c>
      <c r="E182" s="151">
        <v>7.92</v>
      </c>
      <c r="F182" s="135">
        <v>1E-3</v>
      </c>
    </row>
    <row r="183" spans="1:6" ht="11.25">
      <c r="A183" s="149">
        <v>2004</v>
      </c>
      <c r="B183" s="149">
        <v>7</v>
      </c>
      <c r="C183" s="150">
        <v>7.92</v>
      </c>
      <c r="D183" s="150">
        <v>7.94</v>
      </c>
      <c r="E183" s="151">
        <v>7.93</v>
      </c>
      <c r="F183" s="135">
        <v>1E-3</v>
      </c>
    </row>
    <row r="184" spans="1:6" ht="11.25">
      <c r="A184" s="149">
        <v>2004</v>
      </c>
      <c r="B184" s="149">
        <v>8</v>
      </c>
      <c r="C184" s="150">
        <v>7.94</v>
      </c>
      <c r="D184" s="150">
        <v>7.96</v>
      </c>
      <c r="E184" s="151">
        <v>7.95</v>
      </c>
      <c r="F184" s="135">
        <v>3.0000000000000001E-3</v>
      </c>
    </row>
    <row r="185" spans="1:6" ht="11.25">
      <c r="A185" s="149">
        <v>2004</v>
      </c>
      <c r="B185" s="149">
        <v>9</v>
      </c>
      <c r="C185" s="150">
        <v>7.97</v>
      </c>
      <c r="D185" s="150">
        <v>7.99</v>
      </c>
      <c r="E185" s="151">
        <v>7.98</v>
      </c>
      <c r="F185" s="135">
        <v>4.0000000000000001E-3</v>
      </c>
    </row>
    <row r="186" spans="1:6" ht="11.25">
      <c r="A186" s="149">
        <v>2004</v>
      </c>
      <c r="B186" s="149">
        <v>10</v>
      </c>
      <c r="C186" s="150">
        <v>8</v>
      </c>
      <c r="D186" s="150">
        <v>8.02</v>
      </c>
      <c r="E186" s="151">
        <v>8.01</v>
      </c>
      <c r="F186" s="135">
        <v>4.0000000000000001E-3</v>
      </c>
    </row>
    <row r="187" spans="1:6" ht="11.25">
      <c r="A187" s="149">
        <v>2004</v>
      </c>
      <c r="B187" s="149">
        <v>11</v>
      </c>
      <c r="C187" s="150">
        <v>8.02</v>
      </c>
      <c r="D187" s="150">
        <v>8.0399999999999991</v>
      </c>
      <c r="E187" s="151">
        <v>8.0299999999999994</v>
      </c>
      <c r="F187" s="135">
        <v>2E-3</v>
      </c>
    </row>
    <row r="188" spans="1:6" ht="11.25">
      <c r="A188" s="149">
        <v>2004</v>
      </c>
      <c r="B188" s="149">
        <v>12</v>
      </c>
      <c r="C188" s="150">
        <v>8.0299999999999994</v>
      </c>
      <c r="D188" s="150">
        <v>8.0500000000000007</v>
      </c>
      <c r="E188" s="151">
        <v>8.0399999999999991</v>
      </c>
      <c r="F188" s="135">
        <v>1E-3</v>
      </c>
    </row>
    <row r="189" spans="1:6" ht="11.25">
      <c r="A189" s="149">
        <v>2005</v>
      </c>
      <c r="B189" s="149">
        <v>1</v>
      </c>
      <c r="C189" s="150">
        <v>8.0500000000000007</v>
      </c>
      <c r="D189" s="150">
        <v>8.07</v>
      </c>
      <c r="E189" s="151">
        <v>8.06</v>
      </c>
      <c r="F189" s="135">
        <v>2E-3</v>
      </c>
    </row>
    <row r="190" spans="1:6" ht="11.25">
      <c r="A190" s="149">
        <v>2005</v>
      </c>
      <c r="B190" s="149">
        <v>2</v>
      </c>
      <c r="C190" s="150">
        <v>8.0500000000000007</v>
      </c>
      <c r="D190" s="150">
        <v>8.07</v>
      </c>
      <c r="E190" s="151">
        <v>8.06</v>
      </c>
      <c r="F190" s="135">
        <v>0</v>
      </c>
    </row>
    <row r="191" spans="1:6" ht="11.25">
      <c r="A191" s="149">
        <v>2005</v>
      </c>
      <c r="B191" s="149">
        <v>3</v>
      </c>
      <c r="C191" s="150">
        <v>8.07</v>
      </c>
      <c r="D191" s="150">
        <v>8.09</v>
      </c>
      <c r="E191" s="151">
        <v>8.08</v>
      </c>
      <c r="F191" s="135">
        <v>2E-3</v>
      </c>
    </row>
    <row r="192" spans="1:6" ht="11.25">
      <c r="A192" s="149">
        <v>2005</v>
      </c>
      <c r="B192" s="149">
        <v>4</v>
      </c>
      <c r="C192" s="150">
        <v>8.08</v>
      </c>
      <c r="D192" s="150">
        <v>8.1</v>
      </c>
      <c r="E192" s="151">
        <v>8.09</v>
      </c>
      <c r="F192" s="135">
        <v>1E-3</v>
      </c>
    </row>
    <row r="193" spans="1:6" ht="11.25">
      <c r="A193" s="149">
        <v>2005</v>
      </c>
      <c r="B193" s="149">
        <v>5</v>
      </c>
      <c r="C193" s="150">
        <v>8.08</v>
      </c>
      <c r="D193" s="150">
        <v>8.1</v>
      </c>
      <c r="E193" s="151">
        <v>8.09</v>
      </c>
      <c r="F193" s="135">
        <v>0</v>
      </c>
    </row>
    <row r="194" spans="1:6" ht="11.25">
      <c r="A194" s="149">
        <v>2005</v>
      </c>
      <c r="B194" s="149">
        <v>6</v>
      </c>
      <c r="C194" s="150">
        <v>8.08</v>
      </c>
      <c r="D194" s="150">
        <v>8.1</v>
      </c>
      <c r="E194" s="151">
        <v>8.09</v>
      </c>
      <c r="F194" s="135">
        <v>0</v>
      </c>
    </row>
    <row r="195" spans="1:6" ht="11.25">
      <c r="A195" s="149">
        <v>2005</v>
      </c>
      <c r="B195" s="149">
        <v>7</v>
      </c>
      <c r="C195" s="150">
        <v>8.06</v>
      </c>
      <c r="D195" s="150">
        <v>8.1</v>
      </c>
      <c r="E195" s="151">
        <v>8.08</v>
      </c>
      <c r="F195" s="135">
        <v>-1E-3</v>
      </c>
    </row>
    <row r="196" spans="1:6" ht="11.25">
      <c r="A196" s="149">
        <v>2005</v>
      </c>
      <c r="B196" s="149">
        <v>8</v>
      </c>
      <c r="C196" s="150">
        <v>8.0299999999999994</v>
      </c>
      <c r="D196" s="150">
        <v>8.09</v>
      </c>
      <c r="E196" s="151">
        <v>8.06</v>
      </c>
      <c r="F196" s="135">
        <v>-2E-3</v>
      </c>
    </row>
    <row r="197" spans="1:6" ht="11.25">
      <c r="A197" s="149">
        <v>2005</v>
      </c>
      <c r="B197" s="149">
        <v>9</v>
      </c>
      <c r="C197" s="150">
        <v>8.02</v>
      </c>
      <c r="D197" s="150">
        <v>8.08</v>
      </c>
      <c r="E197" s="151">
        <v>8.0500000000000007</v>
      </c>
      <c r="F197" s="135">
        <v>-1E-3</v>
      </c>
    </row>
    <row r="198" spans="1:6" ht="11.25">
      <c r="A198" s="149">
        <v>2005</v>
      </c>
      <c r="B198" s="149">
        <v>10</v>
      </c>
      <c r="C198" s="150">
        <v>8.02</v>
      </c>
      <c r="D198" s="150">
        <v>8.08</v>
      </c>
      <c r="E198" s="151">
        <v>8.0500000000000007</v>
      </c>
      <c r="F198" s="135">
        <v>0</v>
      </c>
    </row>
    <row r="199" spans="1:6" ht="11.25">
      <c r="A199" s="149">
        <v>2005</v>
      </c>
      <c r="B199" s="149">
        <v>11</v>
      </c>
      <c r="C199" s="150">
        <v>8</v>
      </c>
      <c r="D199" s="150">
        <v>8.08</v>
      </c>
      <c r="E199" s="151">
        <v>8.0399999999999991</v>
      </c>
      <c r="F199" s="135">
        <v>-1E-3</v>
      </c>
    </row>
    <row r="200" spans="1:6" ht="11.25">
      <c r="A200" s="149">
        <v>2005</v>
      </c>
      <c r="B200" s="149">
        <v>12</v>
      </c>
      <c r="C200" s="150">
        <v>8</v>
      </c>
      <c r="D200" s="150">
        <v>8.08</v>
      </c>
      <c r="E200" s="151">
        <v>8.0399999999999991</v>
      </c>
      <c r="F200" s="135">
        <v>0</v>
      </c>
    </row>
    <row r="201" spans="1:6" ht="11.25">
      <c r="A201" s="149">
        <v>2006</v>
      </c>
      <c r="B201" s="149">
        <v>1</v>
      </c>
      <c r="C201" s="150">
        <v>8</v>
      </c>
      <c r="D201" s="150">
        <v>8.08</v>
      </c>
      <c r="E201" s="151">
        <v>8.0399999999999991</v>
      </c>
      <c r="F201" s="135">
        <v>0</v>
      </c>
    </row>
    <row r="202" spans="1:6" ht="11.25">
      <c r="A202" s="149">
        <v>2006</v>
      </c>
      <c r="B202" s="149">
        <v>2</v>
      </c>
      <c r="C202" s="150">
        <v>7.99</v>
      </c>
      <c r="D202" s="150">
        <v>8.07</v>
      </c>
      <c r="E202" s="151">
        <v>8.0299999999999994</v>
      </c>
      <c r="F202" s="135">
        <v>-1E-3</v>
      </c>
    </row>
    <row r="203" spans="1:6" ht="11.25">
      <c r="A203" s="149">
        <v>2006</v>
      </c>
      <c r="B203" s="149">
        <v>3</v>
      </c>
      <c r="C203" s="150">
        <v>7.98</v>
      </c>
      <c r="D203" s="150">
        <v>8.07</v>
      </c>
      <c r="E203" s="151">
        <v>8.0299999999999994</v>
      </c>
      <c r="F203" s="135">
        <v>0</v>
      </c>
    </row>
    <row r="204" spans="1:6" ht="11.25">
      <c r="A204" s="149">
        <v>2006</v>
      </c>
      <c r="B204" s="149">
        <v>4</v>
      </c>
      <c r="C204" s="150">
        <v>7.97</v>
      </c>
      <c r="D204" s="150">
        <v>8.07</v>
      </c>
      <c r="E204" s="151">
        <v>8.02</v>
      </c>
      <c r="F204" s="135">
        <v>-1E-3</v>
      </c>
    </row>
    <row r="205" spans="1:6" ht="11.25">
      <c r="A205" s="149">
        <v>2006</v>
      </c>
      <c r="B205" s="149">
        <v>5</v>
      </c>
      <c r="C205" s="150">
        <v>7.96</v>
      </c>
      <c r="D205" s="150">
        <v>8.06</v>
      </c>
      <c r="E205" s="151">
        <v>8.01</v>
      </c>
      <c r="F205" s="135">
        <v>-1E-3</v>
      </c>
    </row>
    <row r="206" spans="1:6" ht="11.25">
      <c r="A206" s="149">
        <v>2006</v>
      </c>
      <c r="B206" s="149">
        <v>6</v>
      </c>
      <c r="C206" s="150">
        <v>7.96</v>
      </c>
      <c r="D206" s="150">
        <v>8.06</v>
      </c>
      <c r="E206" s="151">
        <v>8.01</v>
      </c>
      <c r="F206" s="135">
        <v>0</v>
      </c>
    </row>
    <row r="207" spans="1:6" ht="11.25">
      <c r="A207" s="149">
        <v>2006</v>
      </c>
      <c r="B207" s="149">
        <v>7</v>
      </c>
      <c r="C207" s="150">
        <v>7.96</v>
      </c>
      <c r="D207" s="150">
        <v>8.06</v>
      </c>
      <c r="E207" s="151">
        <v>8.01</v>
      </c>
      <c r="F207" s="135">
        <v>0</v>
      </c>
    </row>
    <row r="208" spans="1:6" ht="11.25">
      <c r="A208" s="149">
        <v>2006</v>
      </c>
      <c r="B208" s="149">
        <v>8</v>
      </c>
      <c r="C208" s="150">
        <v>7.96</v>
      </c>
      <c r="D208" s="150">
        <v>8.06</v>
      </c>
      <c r="E208" s="151">
        <v>8.01</v>
      </c>
      <c r="F208" s="135">
        <v>0</v>
      </c>
    </row>
    <row r="209" spans="1:6" ht="11.25">
      <c r="A209" s="149">
        <v>2006</v>
      </c>
      <c r="B209" s="149">
        <v>9</v>
      </c>
      <c r="C209" s="150">
        <v>7.95</v>
      </c>
      <c r="D209" s="150">
        <v>8.0500000000000007</v>
      </c>
      <c r="E209" s="151">
        <v>8</v>
      </c>
      <c r="F209" s="135">
        <v>-1E-3</v>
      </c>
    </row>
    <row r="210" spans="1:6" ht="11.25">
      <c r="A210" s="149">
        <v>2006</v>
      </c>
      <c r="B210" s="149">
        <v>10</v>
      </c>
      <c r="C210" s="150">
        <v>7.95</v>
      </c>
      <c r="D210" s="150">
        <v>8.0500000000000007</v>
      </c>
      <c r="E210" s="151">
        <v>8</v>
      </c>
      <c r="F210" s="135">
        <v>0</v>
      </c>
    </row>
    <row r="211" spans="1:6" ht="11.25">
      <c r="A211" s="149">
        <v>2006</v>
      </c>
      <c r="B211" s="149">
        <v>11</v>
      </c>
      <c r="C211" s="150">
        <v>7.95</v>
      </c>
      <c r="D211" s="150">
        <v>8.0500000000000007</v>
      </c>
      <c r="E211" s="151">
        <v>8</v>
      </c>
      <c r="F211" s="135">
        <v>0</v>
      </c>
    </row>
    <row r="212" spans="1:6" ht="11.25">
      <c r="A212" s="149">
        <v>2006</v>
      </c>
      <c r="B212" s="149">
        <v>12</v>
      </c>
      <c r="C212" s="150">
        <v>7.94</v>
      </c>
      <c r="D212" s="150">
        <v>8.0399999999999991</v>
      </c>
      <c r="E212" s="151">
        <v>7.99</v>
      </c>
      <c r="F212" s="135">
        <v>-1E-3</v>
      </c>
    </row>
    <row r="213" spans="1:6" ht="11.25">
      <c r="A213" s="149">
        <v>2007</v>
      </c>
      <c r="B213" s="149">
        <v>1</v>
      </c>
      <c r="C213" s="150">
        <v>7.92</v>
      </c>
      <c r="D213" s="150">
        <v>8.02</v>
      </c>
      <c r="E213" s="151">
        <v>7.97</v>
      </c>
      <c r="F213" s="135">
        <v>-3.0000000000000001E-3</v>
      </c>
    </row>
    <row r="214" spans="1:6" ht="11.25">
      <c r="A214" s="149">
        <v>2007</v>
      </c>
      <c r="B214" s="149">
        <v>2</v>
      </c>
      <c r="C214" s="150">
        <v>7.91</v>
      </c>
      <c r="D214" s="150">
        <v>8.01</v>
      </c>
      <c r="E214" s="151">
        <v>7.96</v>
      </c>
      <c r="F214" s="135">
        <v>-1E-3</v>
      </c>
    </row>
    <row r="215" spans="1:6" ht="11.25">
      <c r="A215" s="149">
        <v>2007</v>
      </c>
      <c r="B215" s="149">
        <v>3</v>
      </c>
      <c r="C215" s="150">
        <v>7.89</v>
      </c>
      <c r="D215" s="150">
        <v>7.99</v>
      </c>
      <c r="E215" s="151">
        <v>7.94</v>
      </c>
      <c r="F215" s="135">
        <v>-3.0000000000000001E-3</v>
      </c>
    </row>
    <row r="216" spans="1:6" ht="11.25">
      <c r="A216" s="149">
        <v>2007</v>
      </c>
      <c r="B216" s="149">
        <v>4</v>
      </c>
      <c r="C216" s="150">
        <v>7.89</v>
      </c>
      <c r="D216" s="150">
        <v>7.99</v>
      </c>
      <c r="E216" s="151">
        <v>7.94</v>
      </c>
      <c r="F216" s="135">
        <v>0</v>
      </c>
    </row>
    <row r="217" spans="1:6" ht="11.25">
      <c r="A217" s="149">
        <v>2007</v>
      </c>
      <c r="B217" s="149">
        <v>5</v>
      </c>
      <c r="C217" s="150">
        <v>7.88</v>
      </c>
      <c r="D217" s="150">
        <v>7.98</v>
      </c>
      <c r="E217" s="151">
        <v>7.93</v>
      </c>
      <c r="F217" s="135">
        <v>-1E-3</v>
      </c>
    </row>
    <row r="218" spans="1:6" ht="11.25">
      <c r="A218" s="149">
        <v>2007</v>
      </c>
      <c r="B218" s="149">
        <v>6</v>
      </c>
      <c r="C218" s="150">
        <v>7.86</v>
      </c>
      <c r="D218" s="150">
        <v>7.96</v>
      </c>
      <c r="E218" s="151">
        <v>7.91</v>
      </c>
      <c r="F218" s="135">
        <v>-3.0000000000000001E-3</v>
      </c>
    </row>
    <row r="219" spans="1:6" ht="11.25">
      <c r="A219" s="149">
        <v>2007</v>
      </c>
      <c r="B219" s="149">
        <v>7</v>
      </c>
      <c r="C219" s="150">
        <v>7.81</v>
      </c>
      <c r="D219" s="150">
        <v>7.91</v>
      </c>
      <c r="E219" s="151">
        <v>7.86</v>
      </c>
      <c r="F219" s="135">
        <v>-6.0000000000000001E-3</v>
      </c>
    </row>
    <row r="220" spans="1:6" ht="11.25">
      <c r="A220" s="149">
        <v>2007</v>
      </c>
      <c r="B220" s="149">
        <v>8</v>
      </c>
      <c r="C220" s="150">
        <v>7.74</v>
      </c>
      <c r="D220" s="150">
        <v>7.84</v>
      </c>
      <c r="E220" s="151">
        <v>7.79</v>
      </c>
      <c r="F220" s="135">
        <v>-8.9999999999999993E-3</v>
      </c>
    </row>
    <row r="221" spans="1:6" ht="11.25">
      <c r="A221" s="149">
        <v>2007</v>
      </c>
      <c r="B221" s="149">
        <v>9</v>
      </c>
      <c r="C221" s="150">
        <v>7.71</v>
      </c>
      <c r="D221" s="150">
        <v>7.81</v>
      </c>
      <c r="E221" s="151">
        <v>7.76</v>
      </c>
      <c r="F221" s="135">
        <v>-4.0000000000000001E-3</v>
      </c>
    </row>
    <row r="222" spans="1:6" ht="11.25">
      <c r="A222" s="149">
        <v>2007</v>
      </c>
      <c r="B222" s="149">
        <v>10</v>
      </c>
      <c r="C222" s="150">
        <v>7.7</v>
      </c>
      <c r="D222" s="150">
        <v>7.8</v>
      </c>
      <c r="E222" s="151">
        <v>7.75</v>
      </c>
      <c r="F222" s="135">
        <v>-1E-3</v>
      </c>
    </row>
    <row r="223" spans="1:6" ht="11.25">
      <c r="A223" s="149">
        <v>2007</v>
      </c>
      <c r="B223" s="149">
        <v>11</v>
      </c>
      <c r="C223" s="150">
        <v>7.65</v>
      </c>
      <c r="D223" s="150">
        <v>7.75</v>
      </c>
      <c r="E223" s="151">
        <v>7.7</v>
      </c>
      <c r="F223" s="135">
        <v>-6.0000000000000001E-3</v>
      </c>
    </row>
    <row r="224" spans="1:6" ht="11.25">
      <c r="A224" s="149">
        <v>2007</v>
      </c>
      <c r="B224" s="149">
        <v>12</v>
      </c>
      <c r="C224" s="150">
        <v>7.59</v>
      </c>
      <c r="D224" s="150">
        <v>7.69</v>
      </c>
      <c r="E224" s="151">
        <v>7.64</v>
      </c>
      <c r="F224" s="135">
        <v>-8.0000000000000002E-3</v>
      </c>
    </row>
    <row r="225" spans="1:6" ht="11.25">
      <c r="A225" s="149">
        <v>2008</v>
      </c>
      <c r="B225" s="149">
        <v>1</v>
      </c>
      <c r="C225" s="150">
        <v>7.55</v>
      </c>
      <c r="D225" s="150">
        <v>7.65</v>
      </c>
      <c r="E225" s="151">
        <v>7.6</v>
      </c>
      <c r="F225" s="135">
        <v>-5.0000000000000001E-3</v>
      </c>
    </row>
    <row r="226" spans="1:6" ht="11.25">
      <c r="A226" s="149">
        <v>2008</v>
      </c>
      <c r="B226" s="149">
        <v>2</v>
      </c>
      <c r="C226" s="150">
        <v>7.49</v>
      </c>
      <c r="D226" s="150">
        <v>7.59</v>
      </c>
      <c r="E226" s="151">
        <v>7.54</v>
      </c>
      <c r="F226" s="135">
        <v>-8.0000000000000002E-3</v>
      </c>
    </row>
    <row r="227" spans="1:6" ht="11.25">
      <c r="A227" s="149">
        <v>2008</v>
      </c>
      <c r="B227" s="149">
        <v>3</v>
      </c>
      <c r="C227" s="150">
        <v>7.45</v>
      </c>
      <c r="D227" s="150">
        <v>7.55</v>
      </c>
      <c r="E227" s="151">
        <v>7.5</v>
      </c>
      <c r="F227" s="135">
        <v>-5.0000000000000001E-3</v>
      </c>
    </row>
    <row r="228" spans="1:6" ht="11.25">
      <c r="A228" s="149">
        <v>2008</v>
      </c>
      <c r="B228" s="149">
        <v>4</v>
      </c>
      <c r="C228" s="150">
        <v>7.35</v>
      </c>
      <c r="D228" s="150">
        <v>7.45</v>
      </c>
      <c r="E228" s="151">
        <v>7.4</v>
      </c>
      <c r="F228" s="135">
        <v>-1.2999999999999999E-2</v>
      </c>
    </row>
    <row r="229" spans="1:6" ht="11.25">
      <c r="A229" s="149">
        <v>2008</v>
      </c>
      <c r="B229" s="149">
        <v>5</v>
      </c>
      <c r="C229" s="150">
        <v>7.25</v>
      </c>
      <c r="D229" s="150">
        <v>7.35</v>
      </c>
      <c r="E229" s="151">
        <v>7.3</v>
      </c>
      <c r="F229" s="135">
        <v>-1.4E-2</v>
      </c>
    </row>
    <row r="230" spans="1:6" ht="11.25">
      <c r="A230" s="149">
        <v>2008</v>
      </c>
      <c r="B230" s="149">
        <v>6</v>
      </c>
      <c r="C230" s="150">
        <v>7.17</v>
      </c>
      <c r="D230" s="150">
        <v>7.27</v>
      </c>
      <c r="E230" s="151">
        <v>7.22</v>
      </c>
      <c r="F230" s="135">
        <v>-1.0999999999999999E-2</v>
      </c>
    </row>
    <row r="231" spans="1:6" ht="11.25">
      <c r="A231" s="149">
        <v>2008</v>
      </c>
      <c r="B231" s="149">
        <v>7</v>
      </c>
      <c r="C231" s="150">
        <v>7.08</v>
      </c>
      <c r="D231" s="150">
        <v>7.18</v>
      </c>
      <c r="E231" s="151">
        <v>7.13</v>
      </c>
      <c r="F231" s="135">
        <v>-1.2E-2</v>
      </c>
    </row>
    <row r="232" spans="1:6" ht="11.25">
      <c r="A232" s="149">
        <v>2008</v>
      </c>
      <c r="B232" s="149">
        <v>8</v>
      </c>
      <c r="C232" s="150">
        <v>7.01</v>
      </c>
      <c r="D232" s="150">
        <v>7.11</v>
      </c>
      <c r="E232" s="151">
        <v>7.06</v>
      </c>
      <c r="F232" s="135">
        <v>-0.01</v>
      </c>
    </row>
    <row r="233" spans="1:6" ht="11.25">
      <c r="A233" s="149">
        <v>2008</v>
      </c>
      <c r="B233" s="149">
        <v>9</v>
      </c>
      <c r="C233" s="150">
        <v>6.99</v>
      </c>
      <c r="D233" s="150">
        <v>7.09</v>
      </c>
      <c r="E233" s="151">
        <v>7.04</v>
      </c>
      <c r="F233" s="135">
        <v>-3.0000000000000001E-3</v>
      </c>
    </row>
    <row r="234" spans="1:6" ht="11.25">
      <c r="A234" s="149">
        <v>2008</v>
      </c>
      <c r="B234" s="149">
        <v>10</v>
      </c>
      <c r="C234" s="150">
        <v>6.97</v>
      </c>
      <c r="D234" s="150">
        <v>7.07</v>
      </c>
      <c r="E234" s="151">
        <v>7.02</v>
      </c>
      <c r="F234" s="135">
        <v>-3.0000000000000001E-3</v>
      </c>
    </row>
    <row r="235" spans="1:6" ht="11.25">
      <c r="A235" s="149">
        <v>2008</v>
      </c>
      <c r="B235" s="149">
        <v>11</v>
      </c>
      <c r="C235" s="150">
        <v>6.97</v>
      </c>
      <c r="D235" s="150">
        <v>7.07</v>
      </c>
      <c r="E235" s="151">
        <v>7.02</v>
      </c>
      <c r="F235" s="135">
        <v>0</v>
      </c>
    </row>
    <row r="236" spans="1:6" ht="11.25">
      <c r="A236" s="149">
        <v>2008</v>
      </c>
      <c r="B236" s="149">
        <v>12</v>
      </c>
      <c r="C236" s="150">
        <v>6.97</v>
      </c>
      <c r="D236" s="150">
        <v>7.07</v>
      </c>
      <c r="E236" s="151">
        <v>7.02</v>
      </c>
      <c r="F236" s="135">
        <v>0</v>
      </c>
    </row>
    <row r="237" spans="1:6" ht="11.25">
      <c r="A237" s="149">
        <v>2009</v>
      </c>
      <c r="B237" s="149">
        <v>1</v>
      </c>
      <c r="C237" s="150">
        <v>6.97</v>
      </c>
      <c r="D237" s="150">
        <v>7.07</v>
      </c>
      <c r="E237" s="151">
        <v>7.02</v>
      </c>
      <c r="F237" s="135">
        <v>0</v>
      </c>
    </row>
    <row r="238" spans="1:6" ht="11.25">
      <c r="A238" s="149">
        <v>2009</v>
      </c>
      <c r="B238" s="149">
        <v>2</v>
      </c>
      <c r="C238" s="150">
        <v>6.97</v>
      </c>
      <c r="D238" s="150">
        <v>7.07</v>
      </c>
      <c r="E238" s="151">
        <v>7.02</v>
      </c>
      <c r="F238" s="135">
        <v>0</v>
      </c>
    </row>
    <row r="239" spans="1:6" ht="11.25">
      <c r="A239" s="149">
        <v>2009</v>
      </c>
      <c r="B239" s="149">
        <v>3</v>
      </c>
      <c r="C239" s="150">
        <v>6.97</v>
      </c>
      <c r="D239" s="150">
        <v>7.07</v>
      </c>
      <c r="E239" s="151">
        <v>7.02</v>
      </c>
      <c r="F239" s="135">
        <v>0</v>
      </c>
    </row>
    <row r="240" spans="1:6" ht="11.25">
      <c r="A240" s="149">
        <v>2009</v>
      </c>
      <c r="B240" s="149">
        <v>4</v>
      </c>
      <c r="C240" s="150">
        <v>6.97</v>
      </c>
      <c r="D240" s="150">
        <v>7.07</v>
      </c>
      <c r="E240" s="151">
        <v>7.02</v>
      </c>
      <c r="F240" s="135">
        <v>0</v>
      </c>
    </row>
    <row r="241" spans="1:6" ht="11.25">
      <c r="A241" s="149">
        <v>2009</v>
      </c>
      <c r="B241" s="149">
        <v>5</v>
      </c>
      <c r="C241" s="150">
        <v>6.97</v>
      </c>
      <c r="D241" s="150">
        <v>7.07</v>
      </c>
      <c r="E241" s="151">
        <v>7.02</v>
      </c>
      <c r="F241" s="135">
        <v>0</v>
      </c>
    </row>
    <row r="242" spans="1:6" ht="11.25">
      <c r="A242" s="149">
        <v>2009</v>
      </c>
      <c r="B242" s="149">
        <v>6</v>
      </c>
      <c r="C242" s="150">
        <v>6.97</v>
      </c>
      <c r="D242" s="150">
        <v>7.07</v>
      </c>
      <c r="E242" s="151">
        <v>7.02</v>
      </c>
      <c r="F242" s="135">
        <v>0</v>
      </c>
    </row>
    <row r="243" spans="1:6" ht="11.25">
      <c r="A243" s="149">
        <v>2009</v>
      </c>
      <c r="B243" s="149">
        <v>7</v>
      </c>
      <c r="C243" s="150">
        <v>6.97</v>
      </c>
      <c r="D243" s="150">
        <v>7.07</v>
      </c>
      <c r="E243" s="151">
        <v>7.02</v>
      </c>
      <c r="F243" s="135">
        <v>0</v>
      </c>
    </row>
    <row r="244" spans="1:6" ht="11.25">
      <c r="A244" s="149">
        <v>2009</v>
      </c>
      <c r="B244" s="149">
        <v>8</v>
      </c>
      <c r="C244" s="150">
        <v>6.97</v>
      </c>
      <c r="D244" s="150">
        <v>7.07</v>
      </c>
      <c r="E244" s="151">
        <v>7.02</v>
      </c>
      <c r="F244" s="135">
        <v>0</v>
      </c>
    </row>
    <row r="245" spans="1:6" ht="11.25">
      <c r="A245" s="149">
        <v>2009</v>
      </c>
      <c r="B245" s="149">
        <v>9</v>
      </c>
      <c r="C245" s="150">
        <v>6.97</v>
      </c>
      <c r="D245" s="150">
        <v>7.07</v>
      </c>
      <c r="E245" s="151">
        <v>7.02</v>
      </c>
      <c r="F245" s="135">
        <v>0</v>
      </c>
    </row>
    <row r="246" spans="1:6" ht="11.25">
      <c r="A246" s="149">
        <v>2009</v>
      </c>
      <c r="B246" s="149">
        <v>10</v>
      </c>
      <c r="C246" s="150">
        <v>6.97</v>
      </c>
      <c r="D246" s="150">
        <v>7.07</v>
      </c>
      <c r="E246" s="151">
        <v>7.02</v>
      </c>
      <c r="F246" s="135">
        <v>0</v>
      </c>
    </row>
    <row r="247" spans="1:6" ht="11.25">
      <c r="A247" s="149">
        <v>2009</v>
      </c>
      <c r="B247" s="149">
        <v>11</v>
      </c>
      <c r="C247" s="150">
        <v>6.97</v>
      </c>
      <c r="D247" s="150">
        <v>7.07</v>
      </c>
      <c r="E247" s="151">
        <v>7.02</v>
      </c>
      <c r="F247" s="135">
        <v>0</v>
      </c>
    </row>
    <row r="248" spans="1:6" ht="11.25">
      <c r="A248" s="149">
        <v>2009</v>
      </c>
      <c r="B248" s="149">
        <v>12</v>
      </c>
      <c r="C248" s="150">
        <v>6.97</v>
      </c>
      <c r="D248" s="150">
        <v>7.07</v>
      </c>
      <c r="E248" s="151">
        <v>7.02</v>
      </c>
      <c r="F248" s="135">
        <v>0</v>
      </c>
    </row>
    <row r="249" spans="1:6" ht="11.25">
      <c r="A249" s="149">
        <v>2010</v>
      </c>
      <c r="B249" s="149">
        <v>1</v>
      </c>
      <c r="C249" s="150">
        <v>6.97</v>
      </c>
      <c r="D249" s="150">
        <v>7.07</v>
      </c>
      <c r="E249" s="151">
        <v>7.02</v>
      </c>
      <c r="F249" s="135">
        <v>0</v>
      </c>
    </row>
    <row r="250" spans="1:6" ht="11.25">
      <c r="A250" s="149">
        <v>2010</v>
      </c>
      <c r="B250" s="149">
        <v>2</v>
      </c>
      <c r="C250" s="150">
        <v>6.97</v>
      </c>
      <c r="D250" s="150">
        <v>7.07</v>
      </c>
      <c r="E250" s="151">
        <v>7.02</v>
      </c>
      <c r="F250" s="135">
        <v>0</v>
      </c>
    </row>
    <row r="251" spans="1:6" ht="11.25">
      <c r="A251" s="149">
        <v>2010</v>
      </c>
      <c r="B251" s="149">
        <v>3</v>
      </c>
      <c r="C251" s="150">
        <v>6.97</v>
      </c>
      <c r="D251" s="150">
        <v>7.07</v>
      </c>
      <c r="E251" s="151">
        <v>7.02</v>
      </c>
      <c r="F251" s="135">
        <v>0</v>
      </c>
    </row>
    <row r="252" spans="1:6" ht="11.25">
      <c r="A252" s="149">
        <v>2010</v>
      </c>
      <c r="B252" s="149">
        <v>4</v>
      </c>
      <c r="C252" s="150">
        <v>6.97</v>
      </c>
      <c r="D252" s="150">
        <v>7.07</v>
      </c>
      <c r="E252" s="151">
        <v>7.02</v>
      </c>
      <c r="F252" s="135">
        <v>0</v>
      </c>
    </row>
    <row r="253" spans="1:6" ht="11.25">
      <c r="A253" s="149">
        <v>2010</v>
      </c>
      <c r="B253" s="149">
        <v>5</v>
      </c>
      <c r="C253" s="150">
        <v>6.97</v>
      </c>
      <c r="D253" s="150">
        <v>7.07</v>
      </c>
      <c r="E253" s="151">
        <v>7.02</v>
      </c>
      <c r="F253" s="135">
        <v>0</v>
      </c>
    </row>
    <row r="254" spans="1:6" ht="11.25">
      <c r="A254" s="149">
        <v>2010</v>
      </c>
      <c r="B254" s="149">
        <v>6</v>
      </c>
      <c r="C254" s="150">
        <v>6.97</v>
      </c>
      <c r="D254" s="150">
        <v>7.07</v>
      </c>
      <c r="E254" s="151">
        <v>7.02</v>
      </c>
      <c r="F254" s="135">
        <v>0</v>
      </c>
    </row>
    <row r="255" spans="1:6" ht="11.25">
      <c r="A255" s="149">
        <v>2010</v>
      </c>
      <c r="B255" s="149">
        <v>7</v>
      </c>
      <c r="C255" s="150">
        <v>6.97</v>
      </c>
      <c r="D255" s="150">
        <v>7.07</v>
      </c>
      <c r="E255" s="151">
        <v>7.02</v>
      </c>
      <c r="F255" s="135">
        <v>0</v>
      </c>
    </row>
    <row r="256" spans="1:6" ht="11.25">
      <c r="A256" s="149">
        <v>2010</v>
      </c>
      <c r="B256" s="149">
        <v>8</v>
      </c>
      <c r="C256" s="150">
        <v>6.97</v>
      </c>
      <c r="D256" s="150">
        <v>7.07</v>
      </c>
      <c r="E256" s="151">
        <v>7.02</v>
      </c>
      <c r="F256" s="135">
        <v>0</v>
      </c>
    </row>
    <row r="257" spans="1:6" ht="11.25">
      <c r="A257" s="149">
        <v>2010</v>
      </c>
      <c r="B257" s="149">
        <v>9</v>
      </c>
      <c r="C257" s="150">
        <v>6.97</v>
      </c>
      <c r="D257" s="150">
        <v>7.07</v>
      </c>
      <c r="E257" s="151">
        <v>7.02</v>
      </c>
      <c r="F257" s="135">
        <v>0</v>
      </c>
    </row>
    <row r="258" spans="1:6" ht="11.25">
      <c r="A258" s="149">
        <v>2010</v>
      </c>
      <c r="B258" s="149">
        <v>10</v>
      </c>
      <c r="C258" s="150">
        <v>6.97</v>
      </c>
      <c r="D258" s="150">
        <v>7.07</v>
      </c>
      <c r="E258" s="151">
        <v>7.02</v>
      </c>
      <c r="F258" s="135">
        <v>0</v>
      </c>
    </row>
    <row r="259" spans="1:6" ht="11.25">
      <c r="A259" s="149">
        <v>2010</v>
      </c>
      <c r="B259" s="149">
        <v>11</v>
      </c>
      <c r="C259" s="150">
        <v>6.97</v>
      </c>
      <c r="D259" s="150">
        <v>7.07</v>
      </c>
      <c r="E259" s="151">
        <v>7.02</v>
      </c>
      <c r="F259" s="135">
        <v>0</v>
      </c>
    </row>
    <row r="260" spans="1:6" ht="11.25">
      <c r="A260" s="149">
        <v>2010</v>
      </c>
      <c r="B260" s="149">
        <v>12</v>
      </c>
      <c r="C260" s="150">
        <v>6.95</v>
      </c>
      <c r="D260" s="150">
        <v>7.05</v>
      </c>
      <c r="E260" s="151">
        <v>7</v>
      </c>
      <c r="F260" s="135">
        <v>-3.0000000000000001E-3</v>
      </c>
    </row>
    <row r="261" spans="1:6" ht="11.25">
      <c r="A261" s="149">
        <v>2011</v>
      </c>
      <c r="B261" s="149">
        <v>1</v>
      </c>
      <c r="C261" s="150">
        <v>6.94</v>
      </c>
      <c r="D261" s="150">
        <v>7.04</v>
      </c>
      <c r="E261" s="151">
        <v>6.99</v>
      </c>
      <c r="F261" s="135">
        <v>-1.4285714285714457E-3</v>
      </c>
    </row>
    <row r="262" spans="1:6" ht="11.25">
      <c r="A262" s="149">
        <v>2011</v>
      </c>
      <c r="B262" s="149">
        <v>2</v>
      </c>
      <c r="C262" s="150">
        <v>6.93</v>
      </c>
      <c r="D262" s="150">
        <v>7.03</v>
      </c>
      <c r="E262" s="151">
        <v>6.98</v>
      </c>
      <c r="F262" s="135">
        <v>-1.4306151645206988E-3</v>
      </c>
    </row>
    <row r="263" spans="1:6" ht="11.25">
      <c r="A263" s="149">
        <v>2011</v>
      </c>
      <c r="B263" s="149">
        <v>3</v>
      </c>
      <c r="C263" s="150">
        <v>6.91</v>
      </c>
      <c r="D263" s="150">
        <v>7.01</v>
      </c>
      <c r="E263" s="151">
        <v>6.96</v>
      </c>
      <c r="F263" s="135">
        <v>-2.8653295128940881E-3</v>
      </c>
    </row>
    <row r="264" spans="1:6" ht="11.25">
      <c r="A264" s="149">
        <v>2011</v>
      </c>
      <c r="B264" s="149">
        <v>4</v>
      </c>
      <c r="C264" s="150">
        <v>6.89</v>
      </c>
      <c r="D264" s="150">
        <v>6.99</v>
      </c>
      <c r="E264" s="151">
        <v>6.9399999999999995</v>
      </c>
      <c r="F264" s="135">
        <v>-2.8735632183908288E-3</v>
      </c>
    </row>
    <row r="265" spans="1:6" ht="11.25">
      <c r="A265" s="149">
        <v>2011</v>
      </c>
      <c r="B265" s="149">
        <v>5</v>
      </c>
      <c r="C265" s="150">
        <v>6.89</v>
      </c>
      <c r="D265" s="150">
        <v>6.99</v>
      </c>
      <c r="E265" s="151">
        <v>6.9399999999999995</v>
      </c>
      <c r="F265" s="135">
        <v>0</v>
      </c>
    </row>
    <row r="266" spans="1:6" ht="11.25">
      <c r="A266" s="149">
        <v>2011</v>
      </c>
      <c r="B266" s="149">
        <v>6</v>
      </c>
      <c r="C266" s="150">
        <v>6.88</v>
      </c>
      <c r="D266" s="150">
        <v>6.98</v>
      </c>
      <c r="E266" s="151">
        <v>6.93</v>
      </c>
      <c r="F266" s="135">
        <v>-1.4409221902016434E-3</v>
      </c>
    </row>
    <row r="267" spans="1:6" ht="11.25">
      <c r="A267" s="149">
        <v>2011</v>
      </c>
      <c r="B267" s="149">
        <v>7</v>
      </c>
      <c r="C267" s="150">
        <v>6.88</v>
      </c>
      <c r="D267" s="150">
        <v>6.98</v>
      </c>
      <c r="E267" s="151">
        <v>6.93</v>
      </c>
      <c r="F267" s="135">
        <v>0</v>
      </c>
    </row>
    <row r="268" spans="1:6" ht="11.25">
      <c r="A268" s="149">
        <v>2011</v>
      </c>
      <c r="B268" s="149">
        <v>8</v>
      </c>
      <c r="C268" s="150">
        <v>6.87</v>
      </c>
      <c r="D268" s="150">
        <v>6.97</v>
      </c>
      <c r="E268" s="151">
        <v>6.92</v>
      </c>
      <c r="F268" s="135">
        <v>-1.4430014430013571E-3</v>
      </c>
    </row>
    <row r="269" spans="1:6" ht="11.25">
      <c r="A269" s="149">
        <v>2011</v>
      </c>
      <c r="B269" s="149">
        <v>9</v>
      </c>
      <c r="C269" s="150">
        <v>6.87</v>
      </c>
      <c r="D269" s="150">
        <v>6.97</v>
      </c>
      <c r="E269" s="151">
        <v>6.92</v>
      </c>
      <c r="F269" s="135">
        <v>0</v>
      </c>
    </row>
    <row r="270" spans="1:6" ht="11.25">
      <c r="A270" s="149">
        <v>2011</v>
      </c>
      <c r="B270" s="149">
        <v>10</v>
      </c>
      <c r="C270" s="150">
        <v>6.87</v>
      </c>
      <c r="D270" s="150">
        <v>6.97</v>
      </c>
      <c r="E270" s="151">
        <v>6.92</v>
      </c>
      <c r="F270" s="135">
        <v>0</v>
      </c>
    </row>
    <row r="271" spans="1:6" ht="11.25">
      <c r="A271" s="149">
        <v>2011</v>
      </c>
      <c r="B271" s="149">
        <v>11</v>
      </c>
      <c r="C271" s="150">
        <v>6.86</v>
      </c>
      <c r="D271" s="150">
        <v>6.96</v>
      </c>
      <c r="E271" s="151">
        <v>6.91</v>
      </c>
      <c r="F271" s="135">
        <v>-1.4450867052022698E-3</v>
      </c>
    </row>
    <row r="272" spans="1:6" ht="11.25">
      <c r="A272" s="149">
        <v>2011</v>
      </c>
      <c r="B272" s="149">
        <v>12</v>
      </c>
      <c r="C272" s="150">
        <v>6.86</v>
      </c>
      <c r="D272" s="150">
        <v>6.96</v>
      </c>
      <c r="E272" s="151">
        <v>6.91</v>
      </c>
      <c r="F272" s="135">
        <v>0</v>
      </c>
    </row>
    <row r="273" spans="1:6" ht="11.25">
      <c r="A273" s="149">
        <v>2012</v>
      </c>
      <c r="B273" s="149">
        <v>1</v>
      </c>
      <c r="C273" s="150">
        <v>6.86</v>
      </c>
      <c r="D273" s="150">
        <v>6.96</v>
      </c>
      <c r="E273" s="151">
        <v>6.91</v>
      </c>
      <c r="F273" s="135">
        <v>0</v>
      </c>
    </row>
    <row r="274" spans="1:6" ht="11.25">
      <c r="A274" s="149">
        <v>2012</v>
      </c>
      <c r="B274" s="149">
        <v>2</v>
      </c>
      <c r="C274" s="150">
        <v>6.86</v>
      </c>
      <c r="D274" s="150">
        <v>6.96</v>
      </c>
      <c r="E274" s="151">
        <v>6.91</v>
      </c>
      <c r="F274" s="135">
        <v>0</v>
      </c>
    </row>
    <row r="275" spans="1:6" ht="11.25">
      <c r="A275" s="149">
        <v>2012</v>
      </c>
      <c r="B275" s="149">
        <v>3</v>
      </c>
      <c r="C275" s="150">
        <v>6.86</v>
      </c>
      <c r="D275" s="150">
        <v>6.96</v>
      </c>
      <c r="E275" s="151">
        <v>6.91</v>
      </c>
      <c r="F275" s="135">
        <v>0</v>
      </c>
    </row>
    <row r="276" spans="1:6" ht="11.25">
      <c r="A276" s="149">
        <v>2012</v>
      </c>
      <c r="B276" s="149">
        <v>4</v>
      </c>
      <c r="C276" s="150">
        <v>6.86</v>
      </c>
      <c r="D276" s="150">
        <v>6.96</v>
      </c>
      <c r="E276" s="151">
        <v>6.91</v>
      </c>
      <c r="F276" s="135">
        <v>0</v>
      </c>
    </row>
    <row r="277" spans="1:6" ht="11.25">
      <c r="A277" s="149">
        <v>2012</v>
      </c>
      <c r="B277" s="149">
        <v>5</v>
      </c>
      <c r="C277" s="150">
        <v>6.86</v>
      </c>
      <c r="D277" s="150">
        <v>6.96</v>
      </c>
      <c r="E277" s="151">
        <v>6.91</v>
      </c>
      <c r="F277" s="135">
        <v>0</v>
      </c>
    </row>
    <row r="278" spans="1:6" ht="11.25">
      <c r="A278" s="149">
        <v>2012</v>
      </c>
      <c r="B278" s="149">
        <v>6</v>
      </c>
      <c r="C278" s="150">
        <v>6.86</v>
      </c>
      <c r="D278" s="150">
        <v>6.96</v>
      </c>
      <c r="E278" s="151">
        <v>6.91</v>
      </c>
      <c r="F278" s="135">
        <v>0</v>
      </c>
    </row>
    <row r="279" spans="1:6" ht="11.25">
      <c r="A279" s="149">
        <v>2012</v>
      </c>
      <c r="B279" s="149">
        <v>7</v>
      </c>
      <c r="C279" s="150">
        <v>6.86</v>
      </c>
      <c r="D279" s="150">
        <v>6.96</v>
      </c>
      <c r="E279" s="151">
        <v>6.91</v>
      </c>
      <c r="F279" s="135">
        <v>0</v>
      </c>
    </row>
    <row r="280" spans="1:6" ht="11.25">
      <c r="A280" s="149">
        <v>2012</v>
      </c>
      <c r="B280" s="149">
        <v>8</v>
      </c>
      <c r="C280" s="150">
        <v>6.86</v>
      </c>
      <c r="D280" s="150">
        <v>6.96</v>
      </c>
      <c r="E280" s="151">
        <v>6.91</v>
      </c>
      <c r="F280" s="135">
        <v>0</v>
      </c>
    </row>
    <row r="281" spans="1:6" ht="11.25">
      <c r="A281" s="149">
        <v>2012</v>
      </c>
      <c r="B281" s="149">
        <v>9</v>
      </c>
      <c r="C281" s="150">
        <v>6.86</v>
      </c>
      <c r="D281" s="150">
        <v>6.96</v>
      </c>
      <c r="E281" s="151">
        <v>6.91</v>
      </c>
      <c r="F281" s="135">
        <v>0</v>
      </c>
    </row>
    <row r="282" spans="1:6" ht="11.25">
      <c r="A282" s="149">
        <v>2012</v>
      </c>
      <c r="B282" s="149">
        <v>10</v>
      </c>
      <c r="C282" s="150">
        <v>6.86</v>
      </c>
      <c r="D282" s="150">
        <v>6.96</v>
      </c>
      <c r="E282" s="151">
        <v>6.91</v>
      </c>
      <c r="F282" s="135">
        <v>0</v>
      </c>
    </row>
    <row r="283" spans="1:6" ht="11.25">
      <c r="A283" s="149">
        <v>2012</v>
      </c>
      <c r="B283" s="149">
        <v>11</v>
      </c>
      <c r="C283" s="150">
        <v>6.86</v>
      </c>
      <c r="D283" s="150">
        <v>6.96</v>
      </c>
      <c r="E283" s="151">
        <v>6.91</v>
      </c>
      <c r="F283" s="135">
        <v>0</v>
      </c>
    </row>
    <row r="284" spans="1:6" ht="11.25">
      <c r="A284" s="149">
        <v>2012</v>
      </c>
      <c r="B284" s="149">
        <v>12</v>
      </c>
      <c r="C284" s="150">
        <v>6.86</v>
      </c>
      <c r="D284" s="150">
        <v>6.96</v>
      </c>
      <c r="E284" s="151">
        <v>6.91</v>
      </c>
      <c r="F284" s="135">
        <v>0</v>
      </c>
    </row>
    <row r="285" spans="1:6" ht="11.25">
      <c r="A285" s="149">
        <v>2013</v>
      </c>
      <c r="B285" s="149">
        <v>1</v>
      </c>
      <c r="C285" s="150">
        <v>6.86</v>
      </c>
      <c r="D285" s="150">
        <v>6.96</v>
      </c>
      <c r="E285" s="151">
        <v>6.91</v>
      </c>
      <c r="F285" s="135">
        <v>0</v>
      </c>
    </row>
    <row r="286" spans="1:6" ht="11.25">
      <c r="A286" s="149">
        <v>2013</v>
      </c>
      <c r="B286" s="149">
        <v>2</v>
      </c>
      <c r="C286" s="150">
        <v>6.86</v>
      </c>
      <c r="D286" s="150">
        <v>6.96</v>
      </c>
      <c r="E286" s="151">
        <v>6.91</v>
      </c>
      <c r="F286" s="135">
        <v>0</v>
      </c>
    </row>
    <row r="287" spans="1:6" ht="11.25">
      <c r="A287" s="149">
        <v>2013</v>
      </c>
      <c r="B287" s="149">
        <v>3</v>
      </c>
      <c r="C287" s="150">
        <v>6.86</v>
      </c>
      <c r="D287" s="150">
        <v>6.96</v>
      </c>
      <c r="E287" s="151">
        <v>6.91</v>
      </c>
      <c r="F287" s="135">
        <v>0</v>
      </c>
    </row>
    <row r="288" spans="1:6" ht="11.25">
      <c r="A288" s="149">
        <v>2013</v>
      </c>
      <c r="B288" s="149">
        <v>4</v>
      </c>
      <c r="C288" s="150">
        <v>6.86</v>
      </c>
      <c r="D288" s="150">
        <v>6.96</v>
      </c>
      <c r="E288" s="151">
        <v>6.91</v>
      </c>
      <c r="F288" s="135">
        <v>0</v>
      </c>
    </row>
    <row r="289" spans="1:6" ht="11.25">
      <c r="A289" s="149">
        <v>2013</v>
      </c>
      <c r="B289" s="149">
        <v>5</v>
      </c>
      <c r="C289" s="150">
        <v>6.86</v>
      </c>
      <c r="D289" s="150">
        <v>6.96</v>
      </c>
      <c r="E289" s="151">
        <v>6.91</v>
      </c>
      <c r="F289" s="135">
        <v>0</v>
      </c>
    </row>
    <row r="290" spans="1:6" ht="11.25">
      <c r="A290" s="149">
        <v>2013</v>
      </c>
      <c r="B290" s="149">
        <v>6</v>
      </c>
      <c r="C290" s="150">
        <v>6.86</v>
      </c>
      <c r="D290" s="150">
        <v>6.96</v>
      </c>
      <c r="E290" s="151">
        <v>6.91</v>
      </c>
      <c r="F290" s="135">
        <v>0</v>
      </c>
    </row>
    <row r="291" spans="1:6" ht="11.25">
      <c r="A291" s="149">
        <v>2013</v>
      </c>
      <c r="B291" s="149">
        <v>7</v>
      </c>
      <c r="C291" s="150">
        <v>6.86</v>
      </c>
      <c r="D291" s="150">
        <v>6.96</v>
      </c>
      <c r="E291" s="151">
        <v>6.91</v>
      </c>
      <c r="F291" s="135">
        <v>0</v>
      </c>
    </row>
    <row r="292" spans="1:6" ht="11.25">
      <c r="A292" s="149">
        <v>2013</v>
      </c>
      <c r="B292" s="149">
        <v>8</v>
      </c>
      <c r="C292" s="150">
        <v>6.86</v>
      </c>
      <c r="D292" s="150">
        <v>6.96</v>
      </c>
      <c r="E292" s="151">
        <v>6.91</v>
      </c>
      <c r="F292" s="135">
        <v>0</v>
      </c>
    </row>
    <row r="293" spans="1:6" ht="11.25">
      <c r="A293" s="149">
        <v>2013</v>
      </c>
      <c r="B293" s="149">
        <v>9</v>
      </c>
      <c r="C293" s="150">
        <v>6.86</v>
      </c>
      <c r="D293" s="150">
        <v>6.96</v>
      </c>
      <c r="E293" s="151">
        <v>6.91</v>
      </c>
      <c r="F293" s="135">
        <v>0</v>
      </c>
    </row>
    <row r="294" spans="1:6" ht="11.25">
      <c r="A294" s="149">
        <v>2013</v>
      </c>
      <c r="B294" s="149">
        <v>10</v>
      </c>
      <c r="C294" s="150">
        <v>6.86</v>
      </c>
      <c r="D294" s="150">
        <v>6.96</v>
      </c>
      <c r="E294" s="151">
        <v>6.91</v>
      </c>
      <c r="F294" s="135">
        <v>0</v>
      </c>
    </row>
    <row r="295" spans="1:6" ht="11.25">
      <c r="A295" s="149">
        <v>2013</v>
      </c>
      <c r="B295" s="149">
        <v>11</v>
      </c>
      <c r="C295" s="150">
        <v>6.86</v>
      </c>
      <c r="D295" s="150">
        <v>6.96</v>
      </c>
      <c r="E295" s="151">
        <v>6.91</v>
      </c>
      <c r="F295" s="135">
        <v>0</v>
      </c>
    </row>
    <row r="296" spans="1:6" ht="11.25">
      <c r="A296" s="149">
        <v>2014</v>
      </c>
      <c r="B296" s="149">
        <v>1</v>
      </c>
      <c r="C296" s="150">
        <v>6.86</v>
      </c>
      <c r="D296" s="150">
        <v>6.96</v>
      </c>
      <c r="E296" s="151">
        <v>6.91</v>
      </c>
      <c r="F296" s="135">
        <v>0</v>
      </c>
    </row>
    <row r="297" spans="1:6" ht="11.25">
      <c r="A297" s="149">
        <v>2014</v>
      </c>
      <c r="B297" s="149">
        <v>2</v>
      </c>
      <c r="C297" s="150">
        <v>6.86</v>
      </c>
      <c r="D297" s="150">
        <v>6.96</v>
      </c>
      <c r="E297" s="151">
        <v>6.91</v>
      </c>
      <c r="F297" s="135">
        <v>0</v>
      </c>
    </row>
    <row r="298" spans="1:6" ht="11.25">
      <c r="A298" s="149">
        <v>2014</v>
      </c>
      <c r="B298" s="149">
        <v>3</v>
      </c>
      <c r="C298" s="150">
        <v>6.86</v>
      </c>
      <c r="D298" s="150">
        <v>6.96</v>
      </c>
      <c r="E298" s="151">
        <v>6.91</v>
      </c>
      <c r="F298" s="135">
        <v>0</v>
      </c>
    </row>
    <row r="299" spans="1:6" ht="11.25">
      <c r="A299" s="149">
        <v>2014</v>
      </c>
      <c r="B299" s="149">
        <v>4</v>
      </c>
      <c r="C299" s="150">
        <v>6.86</v>
      </c>
      <c r="D299" s="150">
        <v>6.96</v>
      </c>
      <c r="E299" s="151">
        <v>6.91</v>
      </c>
      <c r="F299" s="135">
        <v>0</v>
      </c>
    </row>
    <row r="300" spans="1:6" ht="11.25">
      <c r="A300" s="149">
        <v>2014</v>
      </c>
      <c r="B300" s="149">
        <v>5</v>
      </c>
      <c r="C300" s="150">
        <v>6.86</v>
      </c>
      <c r="D300" s="150">
        <v>6.96</v>
      </c>
      <c r="E300" s="151">
        <v>6.91</v>
      </c>
      <c r="F300" s="135">
        <v>0</v>
      </c>
    </row>
    <row r="301" spans="1:6" ht="11.25">
      <c r="A301" s="149">
        <v>2014</v>
      </c>
      <c r="B301" s="149">
        <v>6</v>
      </c>
      <c r="C301" s="150">
        <v>6.86</v>
      </c>
      <c r="D301" s="150">
        <v>6.96</v>
      </c>
      <c r="E301" s="151">
        <v>6.91</v>
      </c>
      <c r="F301" s="135">
        <v>0</v>
      </c>
    </row>
    <row r="302" spans="1:6" ht="11.25">
      <c r="A302" s="149">
        <v>2014</v>
      </c>
      <c r="B302" s="149">
        <v>7</v>
      </c>
      <c r="C302" s="150">
        <v>6.86</v>
      </c>
      <c r="D302" s="150">
        <v>6.96</v>
      </c>
      <c r="E302" s="151">
        <v>6.91</v>
      </c>
      <c r="F302" s="135">
        <v>0</v>
      </c>
    </row>
    <row r="303" spans="1:6" ht="11.25">
      <c r="A303" s="149">
        <v>2014</v>
      </c>
      <c r="B303" s="149">
        <v>8</v>
      </c>
      <c r="C303" s="150">
        <v>6.86</v>
      </c>
      <c r="D303" s="150">
        <v>6.96</v>
      </c>
      <c r="E303" s="151">
        <v>6.91</v>
      </c>
      <c r="F303" s="135">
        <v>0</v>
      </c>
    </row>
    <row r="304" spans="1:6" ht="11.25">
      <c r="A304" s="149">
        <v>2014</v>
      </c>
      <c r="B304" s="149">
        <v>9</v>
      </c>
      <c r="C304" s="150">
        <v>6.86</v>
      </c>
      <c r="D304" s="150">
        <v>6.96</v>
      </c>
      <c r="E304" s="151">
        <v>6.91</v>
      </c>
      <c r="F304" s="135">
        <v>0</v>
      </c>
    </row>
    <row r="305" spans="1:6" ht="11.25">
      <c r="A305" s="149">
        <v>2014</v>
      </c>
      <c r="B305" s="149">
        <v>10</v>
      </c>
      <c r="C305" s="150">
        <v>6.86</v>
      </c>
      <c r="D305" s="150">
        <v>6.96</v>
      </c>
      <c r="E305" s="151">
        <v>6.91</v>
      </c>
      <c r="F305" s="135">
        <v>0</v>
      </c>
    </row>
    <row r="306" spans="1:6" ht="11.25">
      <c r="A306" s="149">
        <v>2014</v>
      </c>
      <c r="B306" s="149">
        <v>11</v>
      </c>
      <c r="C306" s="150">
        <v>6.86</v>
      </c>
      <c r="D306" s="150">
        <v>6.96</v>
      </c>
      <c r="E306" s="151">
        <v>6.91</v>
      </c>
      <c r="F306" s="135">
        <v>0</v>
      </c>
    </row>
    <row r="307" spans="1:6" ht="11.25">
      <c r="A307" s="149">
        <v>2014</v>
      </c>
      <c r="B307" s="149">
        <v>12</v>
      </c>
      <c r="C307" s="150">
        <v>6.86</v>
      </c>
      <c r="D307" s="150">
        <v>6.96</v>
      </c>
      <c r="E307" s="151">
        <v>6.91</v>
      </c>
      <c r="F307" s="135">
        <v>0</v>
      </c>
    </row>
    <row r="308" spans="1:6" ht="11.25">
      <c r="A308" s="149">
        <v>2015</v>
      </c>
      <c r="B308" s="149">
        <v>1</v>
      </c>
      <c r="C308" s="150">
        <v>6.86</v>
      </c>
      <c r="D308" s="150">
        <v>6.96</v>
      </c>
      <c r="E308" s="151">
        <v>6.91</v>
      </c>
      <c r="F308" s="135">
        <v>0</v>
      </c>
    </row>
    <row r="309" spans="1:6" ht="11.25">
      <c r="A309" s="149">
        <v>2015</v>
      </c>
      <c r="B309" s="149">
        <v>2</v>
      </c>
      <c r="C309" s="150">
        <v>6.86</v>
      </c>
      <c r="D309" s="150">
        <v>6.96</v>
      </c>
      <c r="E309" s="151">
        <v>6.91</v>
      </c>
      <c r="F309" s="135">
        <v>0</v>
      </c>
    </row>
    <row r="310" spans="1:6" ht="11.25">
      <c r="A310" s="149">
        <v>2015</v>
      </c>
      <c r="B310" s="149">
        <v>3</v>
      </c>
      <c r="C310" s="150">
        <v>6.86</v>
      </c>
      <c r="D310" s="150">
        <v>6.96</v>
      </c>
      <c r="E310" s="151">
        <v>6.91</v>
      </c>
      <c r="F310" s="135">
        <v>0</v>
      </c>
    </row>
    <row r="311" spans="1:6" ht="11.25">
      <c r="A311" s="149">
        <v>2015</v>
      </c>
      <c r="B311" s="149">
        <v>4</v>
      </c>
      <c r="C311" s="150">
        <v>6.86</v>
      </c>
      <c r="D311" s="150">
        <v>6.96</v>
      </c>
      <c r="E311" s="151">
        <v>6.91</v>
      </c>
      <c r="F311" s="135">
        <v>0</v>
      </c>
    </row>
    <row r="312" spans="1:6" ht="11.25">
      <c r="A312" s="149">
        <v>2015</v>
      </c>
      <c r="B312" s="149">
        <v>5</v>
      </c>
      <c r="C312" s="150">
        <v>6.86</v>
      </c>
      <c r="D312" s="150">
        <v>6.96</v>
      </c>
      <c r="E312" s="151">
        <v>6.91</v>
      </c>
      <c r="F312" s="135">
        <v>0</v>
      </c>
    </row>
    <row r="313" spans="1:6" ht="11.25">
      <c r="A313" s="149">
        <v>2015</v>
      </c>
      <c r="B313" s="149">
        <v>6</v>
      </c>
      <c r="C313" s="150">
        <v>6.86</v>
      </c>
      <c r="D313" s="150">
        <v>6.96</v>
      </c>
      <c r="E313" s="151">
        <v>6.91</v>
      </c>
      <c r="F313" s="135">
        <v>0</v>
      </c>
    </row>
    <row r="314" spans="1:6" ht="11.25">
      <c r="A314" s="149">
        <v>2015</v>
      </c>
      <c r="B314" s="149">
        <v>7</v>
      </c>
      <c r="C314" s="150">
        <v>6.86</v>
      </c>
      <c r="D314" s="150">
        <v>6.96</v>
      </c>
      <c r="E314" s="151">
        <v>6.91</v>
      </c>
      <c r="F314" s="135">
        <v>0</v>
      </c>
    </row>
    <row r="315" spans="1:6" ht="11.25">
      <c r="A315" s="149">
        <v>2015</v>
      </c>
      <c r="B315" s="149">
        <v>8</v>
      </c>
      <c r="C315" s="150">
        <v>6.86</v>
      </c>
      <c r="D315" s="150">
        <v>6.96</v>
      </c>
      <c r="E315" s="151">
        <v>6.91</v>
      </c>
      <c r="F315" s="135">
        <v>0</v>
      </c>
    </row>
    <row r="316" spans="1:6" ht="11.25">
      <c r="A316" s="149">
        <v>2015</v>
      </c>
      <c r="B316" s="149">
        <v>9</v>
      </c>
      <c r="C316" s="150">
        <v>6.86</v>
      </c>
      <c r="D316" s="150">
        <v>6.96</v>
      </c>
      <c r="E316" s="151">
        <v>6.91</v>
      </c>
      <c r="F316" s="135">
        <v>0</v>
      </c>
    </row>
    <row r="317" spans="1:6" ht="11.25">
      <c r="A317" s="149">
        <v>2015</v>
      </c>
      <c r="B317" s="149">
        <v>10</v>
      </c>
      <c r="C317" s="150">
        <v>6.86</v>
      </c>
      <c r="D317" s="150">
        <v>6.96</v>
      </c>
      <c r="E317" s="151">
        <v>6.91</v>
      </c>
      <c r="F317" s="135">
        <v>0</v>
      </c>
    </row>
    <row r="318" spans="1:6" ht="11.25">
      <c r="A318" s="149">
        <v>2015</v>
      </c>
      <c r="B318" s="149">
        <v>11</v>
      </c>
      <c r="C318" s="150">
        <v>6.86</v>
      </c>
      <c r="D318" s="150">
        <v>6.96</v>
      </c>
      <c r="E318" s="151">
        <v>6.91</v>
      </c>
      <c r="F318" s="135">
        <v>0</v>
      </c>
    </row>
    <row r="319" spans="1:6" ht="11.25">
      <c r="A319" s="149">
        <v>2015</v>
      </c>
      <c r="B319" s="149">
        <v>12</v>
      </c>
      <c r="C319" s="150">
        <v>6.86</v>
      </c>
      <c r="D319" s="150">
        <v>6.96</v>
      </c>
      <c r="E319" s="151">
        <v>6.91</v>
      </c>
      <c r="F319" s="135">
        <v>0</v>
      </c>
    </row>
    <row r="320" spans="1:6" ht="11.25">
      <c r="A320" s="149">
        <v>2016</v>
      </c>
      <c r="B320" s="149">
        <v>1</v>
      </c>
      <c r="C320" s="150">
        <v>6.86</v>
      </c>
      <c r="D320" s="150">
        <v>6.96</v>
      </c>
      <c r="E320" s="151">
        <v>6.91</v>
      </c>
      <c r="F320" s="135">
        <v>0</v>
      </c>
    </row>
    <row r="321" spans="1:6" ht="11.25">
      <c r="A321" s="149">
        <v>2016</v>
      </c>
      <c r="B321" s="149">
        <v>2</v>
      </c>
      <c r="C321" s="150">
        <v>6.86</v>
      </c>
      <c r="D321" s="150">
        <v>6.96</v>
      </c>
      <c r="E321" s="151">
        <v>6.91</v>
      </c>
      <c r="F321" s="135">
        <v>0</v>
      </c>
    </row>
    <row r="322" spans="1:6" ht="11.25">
      <c r="A322" s="149">
        <v>2016</v>
      </c>
      <c r="B322" s="149">
        <v>3</v>
      </c>
      <c r="C322" s="150">
        <v>6.86</v>
      </c>
      <c r="D322" s="150">
        <v>6.96</v>
      </c>
      <c r="E322" s="151">
        <v>6.91</v>
      </c>
      <c r="F322" s="135">
        <v>0</v>
      </c>
    </row>
    <row r="323" spans="1:6" ht="11.25">
      <c r="A323" s="149">
        <v>2016</v>
      </c>
      <c r="B323" s="149">
        <v>4</v>
      </c>
      <c r="C323" s="150">
        <v>6.86</v>
      </c>
      <c r="D323" s="150">
        <v>6.96</v>
      </c>
      <c r="E323" s="151">
        <v>6.91</v>
      </c>
      <c r="F323" s="135">
        <v>0</v>
      </c>
    </row>
    <row r="324" spans="1:6" ht="11.25">
      <c r="A324" s="149">
        <v>2016</v>
      </c>
      <c r="B324" s="149">
        <v>5</v>
      </c>
      <c r="C324" s="150">
        <v>6.86</v>
      </c>
      <c r="D324" s="150">
        <v>6.96</v>
      </c>
      <c r="E324" s="151">
        <v>6.91</v>
      </c>
      <c r="F324" s="135">
        <v>0</v>
      </c>
    </row>
    <row r="325" spans="1:6" ht="11.25">
      <c r="A325" s="149">
        <v>2016</v>
      </c>
      <c r="B325" s="149">
        <v>6</v>
      </c>
      <c r="C325" s="150">
        <v>6.86</v>
      </c>
      <c r="D325" s="150">
        <v>6.96</v>
      </c>
      <c r="E325" s="151">
        <v>6.91</v>
      </c>
      <c r="F325" s="135">
        <v>0</v>
      </c>
    </row>
    <row r="326" spans="1:6" ht="11.25">
      <c r="A326" s="149">
        <v>2016</v>
      </c>
      <c r="B326" s="149">
        <v>7</v>
      </c>
      <c r="C326" s="150">
        <v>6.86</v>
      </c>
      <c r="D326" s="150">
        <v>6.96</v>
      </c>
      <c r="E326" s="151">
        <v>6.91</v>
      </c>
      <c r="F326" s="135">
        <v>0</v>
      </c>
    </row>
    <row r="327" spans="1:6" ht="11.25">
      <c r="A327" s="149">
        <v>2016</v>
      </c>
      <c r="B327" s="149">
        <v>8</v>
      </c>
      <c r="C327" s="150">
        <v>6.86</v>
      </c>
      <c r="D327" s="150">
        <v>6.96</v>
      </c>
      <c r="E327" s="151">
        <v>6.91</v>
      </c>
      <c r="F327" s="135">
        <v>0</v>
      </c>
    </row>
    <row r="328" spans="1:6" ht="11.25">
      <c r="A328" s="149">
        <v>2016</v>
      </c>
      <c r="B328" s="149">
        <v>9</v>
      </c>
      <c r="C328" s="150">
        <v>6.86</v>
      </c>
      <c r="D328" s="150">
        <v>6.96</v>
      </c>
      <c r="E328" s="151">
        <v>6.91</v>
      </c>
      <c r="F328" s="135">
        <v>0</v>
      </c>
    </row>
    <row r="329" spans="1:6" ht="11.25">
      <c r="A329" s="149">
        <v>2016</v>
      </c>
      <c r="B329" s="149">
        <v>10</v>
      </c>
      <c r="C329" s="150">
        <v>6.86</v>
      </c>
      <c r="D329" s="150">
        <v>6.96</v>
      </c>
      <c r="E329" s="151">
        <v>6.91</v>
      </c>
      <c r="F329" s="135">
        <v>0</v>
      </c>
    </row>
    <row r="330" spans="1:6" ht="11.25">
      <c r="A330" s="149">
        <v>2016</v>
      </c>
      <c r="B330" s="149">
        <v>11</v>
      </c>
      <c r="C330" s="150">
        <v>6.86</v>
      </c>
      <c r="D330" s="150">
        <v>6.96</v>
      </c>
      <c r="E330" s="151">
        <v>6.91</v>
      </c>
      <c r="F330" s="135">
        <v>0</v>
      </c>
    </row>
    <row r="331" spans="1:6" ht="11.25">
      <c r="A331" s="149">
        <v>2016</v>
      </c>
      <c r="B331" s="149">
        <v>12</v>
      </c>
      <c r="C331" s="150">
        <v>6.86</v>
      </c>
      <c r="D331" s="150">
        <v>6.96</v>
      </c>
      <c r="E331" s="151">
        <v>6.91</v>
      </c>
      <c r="F331" s="135">
        <v>0</v>
      </c>
    </row>
    <row r="332" spans="1:6" ht="11.25">
      <c r="A332" s="149">
        <v>2017</v>
      </c>
      <c r="B332" s="149">
        <v>1</v>
      </c>
      <c r="C332" s="150">
        <v>6.86</v>
      </c>
      <c r="D332" s="150">
        <v>6.96</v>
      </c>
      <c r="E332" s="151">
        <v>6.91</v>
      </c>
      <c r="F332" s="135">
        <v>0</v>
      </c>
    </row>
    <row r="333" spans="1:6" ht="11.25">
      <c r="A333" s="149">
        <v>2017</v>
      </c>
      <c r="B333" s="149">
        <v>2</v>
      </c>
      <c r="C333" s="150">
        <v>6.86</v>
      </c>
      <c r="D333" s="150">
        <v>6.96</v>
      </c>
      <c r="E333" s="151">
        <v>6.91</v>
      </c>
      <c r="F333" s="135">
        <v>0</v>
      </c>
    </row>
    <row r="334" spans="1:6" ht="11.25">
      <c r="A334" s="149">
        <v>2017</v>
      </c>
      <c r="B334" s="149">
        <v>3</v>
      </c>
      <c r="C334" s="150">
        <v>6.86</v>
      </c>
      <c r="D334" s="150">
        <v>6.96</v>
      </c>
      <c r="E334" s="151">
        <v>6.91</v>
      </c>
      <c r="F334" s="135">
        <v>0</v>
      </c>
    </row>
    <row r="335" spans="1:6" ht="11.25">
      <c r="A335" s="149">
        <v>2017</v>
      </c>
      <c r="B335" s="149">
        <v>4</v>
      </c>
      <c r="C335" s="150">
        <v>6.86</v>
      </c>
      <c r="D335" s="150">
        <v>6.96</v>
      </c>
      <c r="E335" s="151">
        <v>6.91</v>
      </c>
      <c r="F335" s="135">
        <v>0</v>
      </c>
    </row>
    <row r="336" spans="1:6" ht="11.25">
      <c r="A336" s="149">
        <v>2017</v>
      </c>
      <c r="B336" s="149">
        <v>5</v>
      </c>
      <c r="C336" s="150">
        <v>6.86</v>
      </c>
      <c r="D336" s="150">
        <v>6.96</v>
      </c>
      <c r="E336" s="151">
        <v>6.91</v>
      </c>
      <c r="F336" s="135">
        <v>0</v>
      </c>
    </row>
    <row r="337" spans="1:6" ht="11.25">
      <c r="A337" s="149">
        <v>2017</v>
      </c>
      <c r="B337" s="149">
        <v>6</v>
      </c>
      <c r="C337" s="150">
        <v>6.86</v>
      </c>
      <c r="D337" s="150">
        <v>6.96</v>
      </c>
      <c r="E337" s="151">
        <v>6.91</v>
      </c>
      <c r="F337" s="135">
        <v>0</v>
      </c>
    </row>
    <row r="338" spans="1:6" ht="11.25">
      <c r="A338" s="149">
        <v>2017</v>
      </c>
      <c r="B338" s="149">
        <v>7</v>
      </c>
      <c r="C338" s="150">
        <v>6.86</v>
      </c>
      <c r="D338" s="150">
        <v>6.96</v>
      </c>
      <c r="E338" s="151">
        <v>6.91</v>
      </c>
      <c r="F338" s="135">
        <v>0</v>
      </c>
    </row>
    <row r="339" spans="1:6" ht="11.25">
      <c r="A339" s="149">
        <v>2017</v>
      </c>
      <c r="B339" s="149">
        <v>8</v>
      </c>
      <c r="C339" s="150">
        <v>6.86</v>
      </c>
      <c r="D339" s="150">
        <v>6.96</v>
      </c>
      <c r="E339" s="151">
        <v>6.91</v>
      </c>
      <c r="F339" s="135">
        <v>0</v>
      </c>
    </row>
    <row r="340" spans="1:6" ht="11.25">
      <c r="A340" s="149">
        <v>2017</v>
      </c>
      <c r="B340" s="149">
        <v>9</v>
      </c>
      <c r="C340" s="150">
        <v>6.86</v>
      </c>
      <c r="D340" s="150">
        <v>6.96</v>
      </c>
      <c r="E340" s="151">
        <v>6.91</v>
      </c>
      <c r="F340" s="135">
        <v>0</v>
      </c>
    </row>
    <row r="341" spans="1:6" ht="11.25">
      <c r="A341" s="149">
        <v>2017</v>
      </c>
      <c r="B341" s="149">
        <v>10</v>
      </c>
      <c r="C341" s="150">
        <v>6.86</v>
      </c>
      <c r="D341" s="150">
        <v>6.96</v>
      </c>
      <c r="E341" s="151">
        <v>6.91</v>
      </c>
      <c r="F341" s="135">
        <v>0</v>
      </c>
    </row>
    <row r="342" spans="1:6" ht="11.25">
      <c r="A342" s="149">
        <v>2017</v>
      </c>
      <c r="B342" s="149">
        <v>11</v>
      </c>
      <c r="C342" s="150">
        <v>6.86</v>
      </c>
      <c r="D342" s="150">
        <v>6.96</v>
      </c>
      <c r="E342" s="151">
        <v>6.91</v>
      </c>
      <c r="F342" s="135">
        <v>0</v>
      </c>
    </row>
    <row r="343" spans="1:6" ht="11.25">
      <c r="A343" s="149">
        <v>2017</v>
      </c>
      <c r="B343" s="149">
        <v>12</v>
      </c>
      <c r="C343" s="150">
        <v>6.86</v>
      </c>
      <c r="D343" s="150">
        <v>6.96</v>
      </c>
      <c r="E343" s="151">
        <v>6.91</v>
      </c>
      <c r="F343" s="135">
        <v>0</v>
      </c>
    </row>
    <row r="344" spans="1:6" ht="11.25">
      <c r="A344" s="149">
        <v>2018</v>
      </c>
      <c r="B344" s="149">
        <v>1</v>
      </c>
      <c r="C344" s="150">
        <v>6.86</v>
      </c>
      <c r="D344" s="150">
        <v>6.96</v>
      </c>
      <c r="E344" s="151">
        <v>6.91</v>
      </c>
      <c r="F344" s="135">
        <v>0</v>
      </c>
    </row>
    <row r="345" spans="1:6" ht="11.25">
      <c r="A345" s="149">
        <v>2018</v>
      </c>
      <c r="B345" s="149">
        <v>2</v>
      </c>
      <c r="C345" s="150">
        <v>6.86</v>
      </c>
      <c r="D345" s="150">
        <v>6.96</v>
      </c>
      <c r="E345" s="151">
        <v>6.91</v>
      </c>
      <c r="F345" s="135">
        <v>0</v>
      </c>
    </row>
    <row r="346" spans="1:6" ht="11.25">
      <c r="A346" s="149">
        <v>2018</v>
      </c>
      <c r="B346" s="149">
        <v>3</v>
      </c>
      <c r="C346" s="150">
        <v>6.86</v>
      </c>
      <c r="D346" s="150">
        <v>6.96</v>
      </c>
      <c r="E346" s="151">
        <v>6.91</v>
      </c>
      <c r="F346" s="135">
        <v>0</v>
      </c>
    </row>
    <row r="347" spans="1:6" ht="11.25">
      <c r="A347" s="149">
        <v>2018</v>
      </c>
      <c r="B347" s="149">
        <v>4</v>
      </c>
      <c r="C347" s="150">
        <v>6.86</v>
      </c>
      <c r="D347" s="150">
        <v>6.96</v>
      </c>
      <c r="E347" s="151">
        <v>6.91</v>
      </c>
      <c r="F347" s="135">
        <v>0</v>
      </c>
    </row>
    <row r="348" spans="1:6" ht="11.25">
      <c r="A348" s="149">
        <v>2018</v>
      </c>
      <c r="B348" s="149">
        <v>5</v>
      </c>
      <c r="C348" s="150">
        <v>6.86</v>
      </c>
      <c r="D348" s="150">
        <v>6.96</v>
      </c>
      <c r="E348" s="151">
        <v>6.91</v>
      </c>
      <c r="F348" s="135">
        <v>0</v>
      </c>
    </row>
    <row r="349" spans="1:6" ht="11.25">
      <c r="A349" s="149">
        <v>2018</v>
      </c>
      <c r="B349" s="149">
        <v>6</v>
      </c>
      <c r="C349" s="150">
        <v>6.86</v>
      </c>
      <c r="D349" s="150">
        <v>6.96</v>
      </c>
      <c r="E349" s="151">
        <v>6.91</v>
      </c>
      <c r="F349" s="135">
        <v>0</v>
      </c>
    </row>
    <row r="350" spans="1:6" ht="11.25">
      <c r="A350" s="149">
        <v>2018</v>
      </c>
      <c r="B350" s="149">
        <v>7</v>
      </c>
      <c r="C350" s="150">
        <v>6.86</v>
      </c>
      <c r="D350" s="150">
        <v>6.96</v>
      </c>
      <c r="E350" s="151">
        <v>6.91</v>
      </c>
      <c r="F350" s="135">
        <v>0</v>
      </c>
    </row>
    <row r="351" spans="1:6" ht="11.25">
      <c r="A351" s="149">
        <v>2018</v>
      </c>
      <c r="B351" s="149">
        <v>8</v>
      </c>
      <c r="C351" s="150">
        <v>6.86</v>
      </c>
      <c r="D351" s="150">
        <v>6.96</v>
      </c>
      <c r="E351" s="151">
        <v>6.91</v>
      </c>
      <c r="F351" s="135">
        <v>0</v>
      </c>
    </row>
    <row r="352" spans="1:6" ht="11.25">
      <c r="A352" s="149">
        <v>2018</v>
      </c>
      <c r="B352" s="149">
        <v>9</v>
      </c>
      <c r="C352" s="150">
        <v>6.86</v>
      </c>
      <c r="D352" s="150">
        <v>6.96</v>
      </c>
      <c r="E352" s="151">
        <v>6.91</v>
      </c>
      <c r="F352" s="135">
        <v>0</v>
      </c>
    </row>
    <row r="353" spans="1:6" ht="11.25">
      <c r="A353" s="149">
        <v>2018</v>
      </c>
      <c r="B353" s="149">
        <v>10</v>
      </c>
      <c r="C353" s="150">
        <v>6.86</v>
      </c>
      <c r="D353" s="150">
        <v>6.96</v>
      </c>
      <c r="E353" s="151">
        <v>6.91</v>
      </c>
      <c r="F353" s="135">
        <v>0</v>
      </c>
    </row>
    <row r="354" spans="1:6" ht="11.25">
      <c r="A354" s="149">
        <v>2018</v>
      </c>
      <c r="B354" s="149">
        <v>11</v>
      </c>
      <c r="C354" s="150">
        <v>6.86</v>
      </c>
      <c r="D354" s="150">
        <v>6.96</v>
      </c>
      <c r="E354" s="151">
        <v>6.91</v>
      </c>
      <c r="F354" s="135">
        <v>0</v>
      </c>
    </row>
  </sheetData>
  <phoneticPr fontId="55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569"/>
  <sheetViews>
    <sheetView workbookViewId="0">
      <pane xSplit="2" ySplit="8" topLeftCell="C422" activePane="bottomRight" state="frozen"/>
      <selection activeCell="C58" sqref="C58"/>
      <selection pane="topRight" activeCell="C58" sqref="C58"/>
      <selection pane="bottomLeft" activeCell="C58" sqref="C58"/>
      <selection pane="bottomRight" activeCell="A7" sqref="A7"/>
    </sheetView>
  </sheetViews>
  <sheetFormatPr baseColWidth="10" defaultRowHeight="10.5"/>
  <cols>
    <col min="1" max="1" width="7" style="156" customWidth="1"/>
    <col min="2" max="2" width="4.42578125" style="156" bestFit="1" customWidth="1"/>
    <col min="3" max="3" width="13.140625" style="156" customWidth="1"/>
    <col min="4" max="4" width="12.28515625" style="154" customWidth="1"/>
    <col min="5" max="16384" width="11.42578125" style="154"/>
  </cols>
  <sheetData>
    <row r="1" spans="1:5" s="66" customFormat="1" ht="12.75">
      <c r="A1" s="76" t="s">
        <v>186</v>
      </c>
      <c r="B1" s="120"/>
      <c r="C1" s="121"/>
      <c r="D1" s="122"/>
      <c r="E1" s="65"/>
    </row>
    <row r="2" spans="1:5" s="66" customFormat="1" ht="11.25">
      <c r="A2" s="80" t="s">
        <v>187</v>
      </c>
      <c r="B2" s="124"/>
      <c r="C2" s="125"/>
      <c r="D2" s="125"/>
      <c r="E2" s="65"/>
    </row>
    <row r="3" spans="1:5" s="66" customFormat="1" ht="11.25">
      <c r="A3" s="126" t="s">
        <v>151</v>
      </c>
      <c r="B3" s="120"/>
      <c r="C3" s="127"/>
      <c r="D3" s="122"/>
      <c r="E3" s="65"/>
    </row>
    <row r="4" spans="1:5" s="66" customFormat="1" ht="11.25">
      <c r="A4" s="126" t="s">
        <v>152</v>
      </c>
      <c r="B4" s="120"/>
      <c r="C4" s="127"/>
      <c r="D4" s="122"/>
      <c r="E4" s="65"/>
    </row>
    <row r="5" spans="1:5" s="86" customFormat="1" ht="11.25">
      <c r="A5" s="126" t="s">
        <v>188</v>
      </c>
      <c r="B5" s="87"/>
      <c r="C5" s="128"/>
      <c r="D5" s="129"/>
    </row>
    <row r="6" spans="1:5" s="86" customFormat="1" ht="11.25">
      <c r="A6" s="291" t="s">
        <v>601</v>
      </c>
      <c r="B6" s="87"/>
      <c r="C6" s="128"/>
      <c r="D6" s="129"/>
    </row>
    <row r="7" spans="1:5">
      <c r="A7" s="153"/>
      <c r="B7" s="153"/>
      <c r="C7" s="153"/>
      <c r="D7" s="148"/>
      <c r="E7" s="148"/>
    </row>
    <row r="8" spans="1:5" ht="33.75">
      <c r="A8" s="111" t="s">
        <v>3</v>
      </c>
      <c r="B8" s="111" t="s">
        <v>154</v>
      </c>
      <c r="C8" s="112" t="s">
        <v>189</v>
      </c>
      <c r="D8" s="113" t="s">
        <v>156</v>
      </c>
      <c r="E8" s="148"/>
    </row>
    <row r="9" spans="1:5" ht="11.25">
      <c r="A9" s="149">
        <v>1982</v>
      </c>
      <c r="B9" s="149">
        <v>6</v>
      </c>
      <c r="C9" s="150">
        <v>43.02</v>
      </c>
      <c r="D9" s="117" t="s">
        <v>60</v>
      </c>
      <c r="E9" s="148"/>
    </row>
    <row r="10" spans="1:5" ht="11.25">
      <c r="A10" s="149">
        <v>1982</v>
      </c>
      <c r="B10" s="149">
        <v>7</v>
      </c>
      <c r="C10" s="150">
        <v>46.65</v>
      </c>
      <c r="D10" s="117">
        <v>8.4000000000000005E-2</v>
      </c>
      <c r="E10" s="148"/>
    </row>
    <row r="11" spans="1:5" ht="11.25">
      <c r="A11" s="149">
        <v>1982</v>
      </c>
      <c r="B11" s="149">
        <v>8</v>
      </c>
      <c r="C11" s="150">
        <v>55.35</v>
      </c>
      <c r="D11" s="117">
        <v>0.186</v>
      </c>
      <c r="E11" s="148"/>
    </row>
    <row r="12" spans="1:5" ht="11.25">
      <c r="A12" s="149">
        <v>1982</v>
      </c>
      <c r="B12" s="149">
        <v>9</v>
      </c>
      <c r="C12" s="150">
        <v>63.04</v>
      </c>
      <c r="D12" s="117">
        <v>0.13900000000000001</v>
      </c>
      <c r="E12" s="148"/>
    </row>
    <row r="13" spans="1:5" ht="11.25">
      <c r="A13" s="149">
        <v>1982</v>
      </c>
      <c r="B13" s="149">
        <v>10</v>
      </c>
      <c r="C13" s="150">
        <v>66.27</v>
      </c>
      <c r="D13" s="117">
        <v>5.0999999999999997E-2</v>
      </c>
      <c r="E13" s="148"/>
    </row>
    <row r="14" spans="1:5" ht="11.25">
      <c r="A14" s="149">
        <v>1982</v>
      </c>
      <c r="B14" s="149">
        <v>11</v>
      </c>
      <c r="C14" s="150">
        <v>69.19</v>
      </c>
      <c r="D14" s="117">
        <v>4.3999999999999997E-2</v>
      </c>
      <c r="E14" s="148"/>
    </row>
    <row r="15" spans="1:5" ht="11.25">
      <c r="A15" s="149">
        <v>1982</v>
      </c>
      <c r="B15" s="149">
        <v>12</v>
      </c>
      <c r="C15" s="150">
        <v>72.39</v>
      </c>
      <c r="D15" s="117">
        <v>4.5999999999999999E-2</v>
      </c>
      <c r="E15" s="148"/>
    </row>
    <row r="16" spans="1:5" ht="11.25">
      <c r="A16" s="149">
        <v>1983</v>
      </c>
      <c r="B16" s="149">
        <v>1</v>
      </c>
      <c r="C16" s="150">
        <v>74.040000000000006</v>
      </c>
      <c r="D16" s="117">
        <v>2.3E-2</v>
      </c>
      <c r="E16" s="148"/>
    </row>
    <row r="17" spans="1:5" ht="11.25">
      <c r="A17" s="149">
        <v>1983</v>
      </c>
      <c r="B17" s="149">
        <v>2</v>
      </c>
      <c r="C17" s="150">
        <v>76.38</v>
      </c>
      <c r="D17" s="117">
        <v>3.2000000000000001E-2</v>
      </c>
      <c r="E17" s="148"/>
    </row>
    <row r="18" spans="1:5" ht="11.25">
      <c r="A18" s="149">
        <v>1983</v>
      </c>
      <c r="B18" s="149">
        <v>3</v>
      </c>
      <c r="C18" s="150">
        <v>74.48</v>
      </c>
      <c r="D18" s="117">
        <v>-2.5000000000000001E-2</v>
      </c>
      <c r="E18" s="148"/>
    </row>
    <row r="19" spans="1:5" ht="11.25">
      <c r="A19" s="149">
        <v>1983</v>
      </c>
      <c r="B19" s="149">
        <v>4</v>
      </c>
      <c r="C19" s="150">
        <v>73.62</v>
      </c>
      <c r="D19" s="117">
        <v>-1.2E-2</v>
      </c>
      <c r="E19" s="148"/>
    </row>
    <row r="20" spans="1:5" ht="11.25">
      <c r="A20" s="149">
        <v>1983</v>
      </c>
      <c r="B20" s="149">
        <v>5</v>
      </c>
      <c r="C20" s="150">
        <v>75.099999999999994</v>
      </c>
      <c r="D20" s="117">
        <v>0.02</v>
      </c>
      <c r="E20" s="148"/>
    </row>
    <row r="21" spans="1:5" ht="11.25">
      <c r="A21" s="149">
        <v>1983</v>
      </c>
      <c r="B21" s="149">
        <v>6</v>
      </c>
      <c r="C21" s="150">
        <v>77.03</v>
      </c>
      <c r="D21" s="117">
        <v>2.5999999999999999E-2</v>
      </c>
      <c r="E21" s="148"/>
    </row>
    <row r="22" spans="1:5" ht="11.25">
      <c r="A22" s="149">
        <v>1983</v>
      </c>
      <c r="B22" s="149">
        <v>7</v>
      </c>
      <c r="C22" s="150">
        <v>78.25</v>
      </c>
      <c r="D22" s="117">
        <v>1.6E-2</v>
      </c>
      <c r="E22" s="148"/>
    </row>
    <row r="23" spans="1:5" ht="11.25">
      <c r="A23" s="149">
        <v>1983</v>
      </c>
      <c r="B23" s="149">
        <v>8</v>
      </c>
      <c r="C23" s="150">
        <v>79.55</v>
      </c>
      <c r="D23" s="117">
        <v>1.7000000000000001E-2</v>
      </c>
      <c r="E23" s="148"/>
    </row>
    <row r="24" spans="1:5" ht="11.25">
      <c r="A24" s="149">
        <v>1983</v>
      </c>
      <c r="B24" s="149">
        <v>9</v>
      </c>
      <c r="C24" s="150">
        <v>81.239999999999995</v>
      </c>
      <c r="D24" s="117">
        <v>2.1000000000000001E-2</v>
      </c>
      <c r="E24" s="148"/>
    </row>
    <row r="25" spans="1:5" ht="11.25">
      <c r="A25" s="149">
        <v>1983</v>
      </c>
      <c r="B25" s="149">
        <v>10</v>
      </c>
      <c r="C25" s="150">
        <v>83.34</v>
      </c>
      <c r="D25" s="117">
        <v>2.5999999999999999E-2</v>
      </c>
      <c r="E25" s="148"/>
    </row>
    <row r="26" spans="1:5" ht="11.25">
      <c r="A26" s="149">
        <v>1983</v>
      </c>
      <c r="B26" s="149">
        <v>11</v>
      </c>
      <c r="C26" s="150">
        <v>85.29</v>
      </c>
      <c r="D26" s="117">
        <v>2.3E-2</v>
      </c>
      <c r="E26" s="148"/>
    </row>
    <row r="27" spans="1:5" ht="11.25">
      <c r="A27" s="149">
        <v>1983</v>
      </c>
      <c r="B27" s="149">
        <v>12</v>
      </c>
      <c r="C27" s="150">
        <v>87.07</v>
      </c>
      <c r="D27" s="117">
        <v>2.1000000000000001E-2</v>
      </c>
      <c r="E27" s="148"/>
    </row>
    <row r="28" spans="1:5" ht="11.25">
      <c r="A28" s="149">
        <v>1984</v>
      </c>
      <c r="B28" s="149">
        <v>1</v>
      </c>
      <c r="C28" s="149">
        <v>87.82</v>
      </c>
      <c r="D28" s="117">
        <v>8.9999999999999993E-3</v>
      </c>
      <c r="E28" s="148"/>
    </row>
    <row r="29" spans="1:5" ht="11.25">
      <c r="A29" s="149">
        <v>1984</v>
      </c>
      <c r="B29" s="149">
        <v>2</v>
      </c>
      <c r="C29" s="149">
        <v>88.12</v>
      </c>
      <c r="D29" s="117">
        <v>3.0000000000000001E-3</v>
      </c>
      <c r="E29" s="148"/>
    </row>
    <row r="30" spans="1:5" ht="11.25">
      <c r="A30" s="149">
        <v>1984</v>
      </c>
      <c r="B30" s="149">
        <v>3</v>
      </c>
      <c r="C30" s="149">
        <v>88.2</v>
      </c>
      <c r="D30" s="117">
        <v>1E-3</v>
      </c>
      <c r="E30" s="148"/>
    </row>
    <row r="31" spans="1:5" ht="11.25">
      <c r="A31" s="149">
        <v>1984</v>
      </c>
      <c r="B31" s="149">
        <v>4</v>
      </c>
      <c r="C31" s="149">
        <v>88.55</v>
      </c>
      <c r="D31" s="117">
        <v>4.0000000000000001E-3</v>
      </c>
      <c r="E31" s="148"/>
    </row>
    <row r="32" spans="1:5" ht="11.25">
      <c r="A32" s="149">
        <v>1984</v>
      </c>
      <c r="B32" s="149">
        <v>5</v>
      </c>
      <c r="C32" s="149">
        <v>90.19</v>
      </c>
      <c r="D32" s="117">
        <v>1.9E-2</v>
      </c>
      <c r="E32" s="148"/>
    </row>
    <row r="33" spans="1:5" ht="11.25">
      <c r="A33" s="149">
        <v>1984</v>
      </c>
      <c r="B33" s="149">
        <v>6</v>
      </c>
      <c r="C33" s="149">
        <v>91.13</v>
      </c>
      <c r="D33" s="117">
        <v>0.01</v>
      </c>
      <c r="E33" s="148"/>
    </row>
    <row r="34" spans="1:5" ht="11.25">
      <c r="A34" s="149">
        <v>1984</v>
      </c>
      <c r="B34" s="149">
        <v>7</v>
      </c>
      <c r="C34" s="149">
        <v>91.89</v>
      </c>
      <c r="D34" s="117">
        <v>8.0000000000000002E-3</v>
      </c>
      <c r="E34" s="148"/>
    </row>
    <row r="35" spans="1:5" ht="11.25">
      <c r="A35" s="149">
        <v>1984</v>
      </c>
      <c r="B35" s="149">
        <v>8</v>
      </c>
      <c r="C35" s="149">
        <v>92.69</v>
      </c>
      <c r="D35" s="117">
        <v>8.9999999999999993E-3</v>
      </c>
      <c r="E35" s="148"/>
    </row>
    <row r="36" spans="1:5" ht="11.25">
      <c r="A36" s="149">
        <v>1984</v>
      </c>
      <c r="B36" s="149">
        <v>9</v>
      </c>
      <c r="C36" s="149">
        <v>100.94</v>
      </c>
      <c r="D36" s="117">
        <v>8.8999999999999996E-2</v>
      </c>
      <c r="E36" s="148"/>
    </row>
    <row r="37" spans="1:5" ht="11.25">
      <c r="A37" s="149">
        <v>1984</v>
      </c>
      <c r="B37" s="149">
        <v>10</v>
      </c>
      <c r="C37" s="149">
        <v>116.39</v>
      </c>
      <c r="D37" s="117">
        <v>0.153</v>
      </c>
      <c r="E37" s="148"/>
    </row>
    <row r="38" spans="1:5" ht="11.25">
      <c r="A38" s="149">
        <v>1984</v>
      </c>
      <c r="B38" s="149">
        <v>11</v>
      </c>
      <c r="C38" s="149">
        <v>119.58</v>
      </c>
      <c r="D38" s="117">
        <v>2.7E-2</v>
      </c>
      <c r="E38" s="148"/>
    </row>
    <row r="39" spans="1:5" ht="11.25">
      <c r="A39" s="149">
        <v>1984</v>
      </c>
      <c r="B39" s="149">
        <v>12</v>
      </c>
      <c r="C39" s="149">
        <v>126.23</v>
      </c>
      <c r="D39" s="117">
        <v>5.6000000000000001E-2</v>
      </c>
      <c r="E39" s="148"/>
    </row>
    <row r="40" spans="1:5" ht="11.25">
      <c r="A40" s="149">
        <v>1985</v>
      </c>
      <c r="B40" s="149">
        <v>1</v>
      </c>
      <c r="C40" s="150">
        <v>128.97999999999999</v>
      </c>
      <c r="D40" s="117">
        <v>2.1999999999999999E-2</v>
      </c>
      <c r="E40" s="148"/>
    </row>
    <row r="41" spans="1:5" ht="11.25">
      <c r="A41" s="149">
        <v>1985</v>
      </c>
      <c r="B41" s="149">
        <v>2</v>
      </c>
      <c r="C41" s="150">
        <v>131.84</v>
      </c>
      <c r="D41" s="117">
        <v>2.1999999999999999E-2</v>
      </c>
      <c r="E41" s="148"/>
    </row>
    <row r="42" spans="1:5" ht="11.25">
      <c r="A42" s="149">
        <v>1985</v>
      </c>
      <c r="B42" s="149">
        <v>3</v>
      </c>
      <c r="C42" s="150">
        <v>145.69</v>
      </c>
      <c r="D42" s="117">
        <v>0.105</v>
      </c>
      <c r="E42" s="148"/>
    </row>
    <row r="43" spans="1:5" ht="11.25">
      <c r="A43" s="149">
        <v>1985</v>
      </c>
      <c r="B43" s="149">
        <v>4</v>
      </c>
      <c r="C43" s="150">
        <v>148.76</v>
      </c>
      <c r="D43" s="117">
        <v>2.1000000000000001E-2</v>
      </c>
      <c r="E43" s="148"/>
    </row>
    <row r="44" spans="1:5" ht="11.25">
      <c r="A44" s="149">
        <v>1985</v>
      </c>
      <c r="B44" s="149">
        <v>5</v>
      </c>
      <c r="C44" s="150">
        <v>152.15</v>
      </c>
      <c r="D44" s="117">
        <v>2.3E-2</v>
      </c>
      <c r="E44" s="148"/>
    </row>
    <row r="45" spans="1:5" ht="11.25">
      <c r="A45" s="149">
        <v>1985</v>
      </c>
      <c r="B45" s="149">
        <v>6</v>
      </c>
      <c r="C45" s="150">
        <v>155.06</v>
      </c>
      <c r="D45" s="117">
        <v>1.9E-2</v>
      </c>
      <c r="E45" s="148"/>
    </row>
    <row r="46" spans="1:5" ht="11.25">
      <c r="A46" s="149">
        <v>1985</v>
      </c>
      <c r="B46" s="149">
        <v>7</v>
      </c>
      <c r="C46" s="150">
        <v>170.81</v>
      </c>
      <c r="D46" s="117">
        <v>0.10199999999999999</v>
      </c>
      <c r="E46" s="148"/>
    </row>
    <row r="47" spans="1:5" ht="11.25">
      <c r="A47" s="149">
        <v>1985</v>
      </c>
      <c r="B47" s="149">
        <v>8</v>
      </c>
      <c r="C47" s="150">
        <v>176.49</v>
      </c>
      <c r="D47" s="117">
        <v>3.3000000000000002E-2</v>
      </c>
      <c r="E47" s="148"/>
    </row>
    <row r="48" spans="1:5" ht="11.25">
      <c r="A48" s="149">
        <v>1985</v>
      </c>
      <c r="B48" s="149">
        <v>9</v>
      </c>
      <c r="C48" s="150">
        <v>178.19</v>
      </c>
      <c r="D48" s="117">
        <v>0.01</v>
      </c>
      <c r="E48" s="148"/>
    </row>
    <row r="49" spans="1:5" ht="11.25">
      <c r="A49" s="149">
        <v>1985</v>
      </c>
      <c r="B49" s="149">
        <v>10</v>
      </c>
      <c r="C49" s="150">
        <v>179.19</v>
      </c>
      <c r="D49" s="117">
        <v>6.0000000000000001E-3</v>
      </c>
      <c r="E49" s="148"/>
    </row>
    <row r="50" spans="1:5" ht="11.25">
      <c r="A50" s="149">
        <v>1985</v>
      </c>
      <c r="B50" s="149">
        <v>11</v>
      </c>
      <c r="C50" s="150">
        <v>180.68</v>
      </c>
      <c r="D50" s="117">
        <v>8.0000000000000002E-3</v>
      </c>
      <c r="E50" s="148"/>
    </row>
    <row r="51" spans="1:5" ht="11.25">
      <c r="A51" s="149">
        <v>1985</v>
      </c>
      <c r="B51" s="149">
        <v>12</v>
      </c>
      <c r="C51" s="150">
        <v>182.48</v>
      </c>
      <c r="D51" s="117">
        <v>0.01</v>
      </c>
      <c r="E51" s="148"/>
    </row>
    <row r="52" spans="1:5" ht="11.25">
      <c r="A52" s="149">
        <v>1986</v>
      </c>
      <c r="B52" s="149">
        <v>1</v>
      </c>
      <c r="C52" s="149">
        <v>184.8</v>
      </c>
      <c r="D52" s="117">
        <v>1.2999999999999999E-2</v>
      </c>
      <c r="E52" s="148"/>
    </row>
    <row r="53" spans="1:5" ht="11.25">
      <c r="A53" s="149">
        <v>1986</v>
      </c>
      <c r="B53" s="149">
        <v>2</v>
      </c>
      <c r="C53" s="149">
        <v>186.74</v>
      </c>
      <c r="D53" s="117">
        <v>0.01</v>
      </c>
      <c r="E53" s="148"/>
    </row>
    <row r="54" spans="1:5" ht="11.25">
      <c r="A54" s="149">
        <v>1986</v>
      </c>
      <c r="B54" s="149">
        <v>3</v>
      </c>
      <c r="C54" s="149">
        <v>189.22</v>
      </c>
      <c r="D54" s="117">
        <v>1.2999999999999999E-2</v>
      </c>
      <c r="E54" s="148"/>
    </row>
    <row r="55" spans="1:5" ht="11.25">
      <c r="A55" s="149">
        <v>1986</v>
      </c>
      <c r="B55" s="149">
        <v>4</v>
      </c>
      <c r="C55" s="149">
        <v>189.19</v>
      </c>
      <c r="D55" s="117">
        <v>0</v>
      </c>
      <c r="E55" s="148"/>
    </row>
    <row r="56" spans="1:5" ht="11.25">
      <c r="A56" s="149">
        <v>1986</v>
      </c>
      <c r="B56" s="149">
        <v>5</v>
      </c>
      <c r="C56" s="149">
        <v>187.93</v>
      </c>
      <c r="D56" s="117">
        <v>-7.0000000000000001E-3</v>
      </c>
      <c r="E56" s="148"/>
    </row>
    <row r="57" spans="1:5" ht="11.25">
      <c r="A57" s="149">
        <v>1986</v>
      </c>
      <c r="B57" s="149">
        <v>6</v>
      </c>
      <c r="C57" s="149">
        <v>188.79</v>
      </c>
      <c r="D57" s="117">
        <v>5.0000000000000001E-3</v>
      </c>
      <c r="E57" s="148"/>
    </row>
    <row r="58" spans="1:5" ht="11.25">
      <c r="A58" s="149">
        <v>1986</v>
      </c>
      <c r="B58" s="149">
        <v>7</v>
      </c>
      <c r="C58" s="149">
        <v>190.36</v>
      </c>
      <c r="D58" s="117">
        <v>8.0000000000000002E-3</v>
      </c>
      <c r="E58" s="148"/>
    </row>
    <row r="59" spans="1:5" ht="11.25">
      <c r="A59" s="149">
        <v>1986</v>
      </c>
      <c r="B59" s="149">
        <v>8</v>
      </c>
      <c r="C59" s="149">
        <v>194.46</v>
      </c>
      <c r="D59" s="117">
        <v>2.1999999999999999E-2</v>
      </c>
      <c r="E59" s="148"/>
    </row>
    <row r="60" spans="1:5" ht="11.25">
      <c r="A60" s="149">
        <v>1986</v>
      </c>
      <c r="B60" s="149">
        <v>9</v>
      </c>
      <c r="C60" s="149">
        <v>198.32</v>
      </c>
      <c r="D60" s="117">
        <v>0.02</v>
      </c>
      <c r="E60" s="148"/>
    </row>
    <row r="61" spans="1:5" ht="11.25">
      <c r="A61" s="149">
        <v>1986</v>
      </c>
      <c r="B61" s="149">
        <v>10</v>
      </c>
      <c r="C61" s="149">
        <v>199.73</v>
      </c>
      <c r="D61" s="117">
        <v>7.0000000000000001E-3</v>
      </c>
      <c r="E61" s="148"/>
    </row>
    <row r="62" spans="1:5" ht="11.25">
      <c r="A62" s="149">
        <v>1986</v>
      </c>
      <c r="B62" s="149">
        <v>11</v>
      </c>
      <c r="C62" s="149">
        <v>201.95</v>
      </c>
      <c r="D62" s="117">
        <v>1.0999999999999999E-2</v>
      </c>
      <c r="E62" s="148"/>
    </row>
    <row r="63" spans="1:5" ht="11.25">
      <c r="A63" s="149">
        <v>1986</v>
      </c>
      <c r="B63" s="149">
        <v>12</v>
      </c>
      <c r="C63" s="149">
        <v>203.67</v>
      </c>
      <c r="D63" s="117">
        <v>8.9999999999999993E-3</v>
      </c>
      <c r="E63" s="148"/>
    </row>
    <row r="64" spans="1:5" ht="11.25">
      <c r="A64" s="149">
        <v>1987</v>
      </c>
      <c r="B64" s="149">
        <v>1</v>
      </c>
      <c r="C64" s="150">
        <v>204.54</v>
      </c>
      <c r="D64" s="117">
        <v>4.0000000000000001E-3</v>
      </c>
      <c r="E64" s="148"/>
    </row>
    <row r="65" spans="1:5" ht="11.25">
      <c r="A65" s="149">
        <v>1987</v>
      </c>
      <c r="B65" s="149">
        <v>2</v>
      </c>
      <c r="C65" s="150">
        <v>206.01</v>
      </c>
      <c r="D65" s="117">
        <v>7.0000000000000001E-3</v>
      </c>
      <c r="E65" s="148"/>
    </row>
    <row r="66" spans="1:5" ht="11.25">
      <c r="A66" s="149">
        <v>1987</v>
      </c>
      <c r="B66" s="149">
        <v>3</v>
      </c>
      <c r="C66" s="150">
        <v>207.82</v>
      </c>
      <c r="D66" s="117">
        <v>8.9999999999999993E-3</v>
      </c>
      <c r="E66" s="148"/>
    </row>
    <row r="67" spans="1:5" ht="11.25">
      <c r="A67" s="149">
        <v>1987</v>
      </c>
      <c r="B67" s="149">
        <v>4</v>
      </c>
      <c r="C67" s="150">
        <v>211.49</v>
      </c>
      <c r="D67" s="117">
        <v>1.7999999999999999E-2</v>
      </c>
      <c r="E67" s="148"/>
    </row>
    <row r="68" spans="1:5" ht="11.25">
      <c r="A68" s="149">
        <v>1987</v>
      </c>
      <c r="B68" s="149">
        <v>5</v>
      </c>
      <c r="C68" s="150">
        <v>212.54</v>
      </c>
      <c r="D68" s="117">
        <v>5.0000000000000001E-3</v>
      </c>
      <c r="E68" s="148"/>
    </row>
    <row r="69" spans="1:5" ht="11.25">
      <c r="A69" s="149">
        <v>1987</v>
      </c>
      <c r="B69" s="149">
        <v>6</v>
      </c>
      <c r="C69" s="150">
        <v>218.18</v>
      </c>
      <c r="D69" s="117">
        <v>2.7E-2</v>
      </c>
      <c r="E69" s="148"/>
    </row>
    <row r="70" spans="1:5" ht="11.25">
      <c r="A70" s="149">
        <v>1987</v>
      </c>
      <c r="B70" s="149">
        <v>7</v>
      </c>
      <c r="C70" s="150">
        <v>224.13</v>
      </c>
      <c r="D70" s="117">
        <v>2.7E-2</v>
      </c>
      <c r="E70" s="148"/>
    </row>
    <row r="71" spans="1:5" ht="11.25">
      <c r="A71" s="149">
        <v>1987</v>
      </c>
      <c r="B71" s="149">
        <v>8</v>
      </c>
      <c r="C71" s="150">
        <v>224.58</v>
      </c>
      <c r="D71" s="117">
        <v>2E-3</v>
      </c>
      <c r="E71" s="148"/>
    </row>
    <row r="72" spans="1:5" ht="11.25">
      <c r="A72" s="149">
        <v>1987</v>
      </c>
      <c r="B72" s="149">
        <v>9</v>
      </c>
      <c r="C72" s="150">
        <v>225.15</v>
      </c>
      <c r="D72" s="117">
        <v>3.0000000000000001E-3</v>
      </c>
      <c r="E72" s="148"/>
    </row>
    <row r="73" spans="1:5" ht="11.25">
      <c r="A73" s="149">
        <v>1987</v>
      </c>
      <c r="B73" s="149">
        <v>10</v>
      </c>
      <c r="C73" s="150">
        <v>229.27</v>
      </c>
      <c r="D73" s="117">
        <v>1.7999999999999999E-2</v>
      </c>
      <c r="E73" s="148"/>
    </row>
    <row r="74" spans="1:5" ht="11.25">
      <c r="A74" s="149">
        <v>1987</v>
      </c>
      <c r="B74" s="149">
        <v>11</v>
      </c>
      <c r="C74" s="150">
        <v>233.83</v>
      </c>
      <c r="D74" s="117">
        <v>0.02</v>
      </c>
      <c r="E74" s="148"/>
    </row>
    <row r="75" spans="1:5" ht="11.25">
      <c r="A75" s="149">
        <v>1987</v>
      </c>
      <c r="B75" s="149">
        <v>12</v>
      </c>
      <c r="C75" s="150">
        <v>235.34</v>
      </c>
      <c r="D75" s="117">
        <v>6.0000000000000001E-3</v>
      </c>
      <c r="E75" s="148"/>
    </row>
    <row r="76" spans="1:5" ht="11.25">
      <c r="A76" s="149">
        <v>1988</v>
      </c>
      <c r="B76" s="149">
        <v>1</v>
      </c>
      <c r="C76" s="150">
        <v>243.73</v>
      </c>
      <c r="D76" s="117">
        <v>3.5999999999999997E-2</v>
      </c>
      <c r="E76" s="148"/>
    </row>
    <row r="77" spans="1:5" ht="11.25">
      <c r="A77" s="149">
        <v>1988</v>
      </c>
      <c r="B77" s="149">
        <v>2</v>
      </c>
      <c r="C77" s="150">
        <v>240</v>
      </c>
      <c r="D77" s="117">
        <v>-1.4999999999999999E-2</v>
      </c>
      <c r="E77" s="148"/>
    </row>
    <row r="78" spans="1:5" ht="11.25">
      <c r="A78" s="149">
        <v>1988</v>
      </c>
      <c r="B78" s="149">
        <v>3</v>
      </c>
      <c r="C78" s="150">
        <v>243.33</v>
      </c>
      <c r="D78" s="117">
        <v>1.4E-2</v>
      </c>
      <c r="E78" s="148"/>
    </row>
    <row r="79" spans="1:5" ht="11.25">
      <c r="A79" s="149">
        <v>1988</v>
      </c>
      <c r="B79" s="149">
        <v>4</v>
      </c>
      <c r="C79" s="150">
        <v>241.88</v>
      </c>
      <c r="D79" s="117">
        <v>-6.0000000000000001E-3</v>
      </c>
      <c r="E79" s="148"/>
    </row>
    <row r="80" spans="1:5" ht="11.25">
      <c r="A80" s="149">
        <v>1988</v>
      </c>
      <c r="B80" s="149">
        <v>5</v>
      </c>
      <c r="C80" s="150">
        <v>245.15</v>
      </c>
      <c r="D80" s="117">
        <v>1.4E-2</v>
      </c>
      <c r="E80" s="148"/>
    </row>
    <row r="81" spans="1:5" ht="11.25">
      <c r="A81" s="149">
        <v>1988</v>
      </c>
      <c r="B81" s="149">
        <v>6</v>
      </c>
      <c r="C81" s="150">
        <v>248.31</v>
      </c>
      <c r="D81" s="117">
        <v>1.2999999999999999E-2</v>
      </c>
      <c r="E81" s="148"/>
    </row>
    <row r="82" spans="1:5" ht="11.25">
      <c r="A82" s="149">
        <v>1988</v>
      </c>
      <c r="B82" s="149">
        <v>7</v>
      </c>
      <c r="C82" s="150">
        <v>248.32</v>
      </c>
      <c r="D82" s="117">
        <v>0</v>
      </c>
      <c r="E82" s="148"/>
    </row>
    <row r="83" spans="1:5" ht="11.25">
      <c r="A83" s="149">
        <v>1988</v>
      </c>
      <c r="B83" s="149">
        <v>8</v>
      </c>
      <c r="C83" s="150">
        <v>245.59</v>
      </c>
      <c r="D83" s="117">
        <v>-1.0999999999999999E-2</v>
      </c>
      <c r="E83" s="148"/>
    </row>
    <row r="84" spans="1:5" ht="11.25">
      <c r="A84" s="149">
        <v>1988</v>
      </c>
      <c r="B84" s="149">
        <v>9</v>
      </c>
      <c r="C84" s="150">
        <v>245.67</v>
      </c>
      <c r="D84" s="117">
        <v>0</v>
      </c>
      <c r="E84" s="148"/>
    </row>
    <row r="85" spans="1:5" ht="11.25">
      <c r="A85" s="149">
        <v>1988</v>
      </c>
      <c r="B85" s="149">
        <v>10</v>
      </c>
      <c r="C85" s="150">
        <v>247.09</v>
      </c>
      <c r="D85" s="117">
        <v>6.0000000000000001E-3</v>
      </c>
      <c r="E85" s="148"/>
    </row>
    <row r="86" spans="1:5" ht="11.25">
      <c r="A86" s="149">
        <v>1988</v>
      </c>
      <c r="B86" s="149">
        <v>11</v>
      </c>
      <c r="C86" s="150">
        <v>246.44</v>
      </c>
      <c r="D86" s="117">
        <v>-3.0000000000000001E-3</v>
      </c>
      <c r="E86" s="148"/>
    </row>
    <row r="87" spans="1:5" ht="11.25">
      <c r="A87" s="149">
        <v>1988</v>
      </c>
      <c r="B87" s="149">
        <v>12</v>
      </c>
      <c r="C87" s="150">
        <v>244.63</v>
      </c>
      <c r="D87" s="117">
        <v>-7.0000000000000001E-3</v>
      </c>
      <c r="E87" s="148"/>
    </row>
    <row r="88" spans="1:5" ht="11.25">
      <c r="A88" s="149">
        <v>1989</v>
      </c>
      <c r="B88" s="149">
        <v>1</v>
      </c>
      <c r="C88" s="150">
        <v>247.11</v>
      </c>
      <c r="D88" s="117">
        <v>0.01</v>
      </c>
      <c r="E88" s="148"/>
    </row>
    <row r="89" spans="1:5" ht="11.25">
      <c r="A89" s="149">
        <v>1989</v>
      </c>
      <c r="B89" s="149">
        <v>2</v>
      </c>
      <c r="C89" s="150">
        <v>245.84</v>
      </c>
      <c r="D89" s="117">
        <v>-5.0000000000000001E-3</v>
      </c>
      <c r="E89" s="148"/>
    </row>
    <row r="90" spans="1:5" ht="11.25">
      <c r="A90" s="149">
        <v>1989</v>
      </c>
      <c r="B90" s="149">
        <v>3</v>
      </c>
      <c r="C90" s="150">
        <v>249.64</v>
      </c>
      <c r="D90" s="117">
        <v>1.4999999999999999E-2</v>
      </c>
      <c r="E90" s="148"/>
    </row>
    <row r="91" spans="1:5" ht="11.25">
      <c r="A91" s="149">
        <v>1989</v>
      </c>
      <c r="B91" s="149">
        <v>4</v>
      </c>
      <c r="C91" s="150">
        <v>251.36</v>
      </c>
      <c r="D91" s="117">
        <v>7.0000000000000001E-3</v>
      </c>
      <c r="E91" s="148"/>
    </row>
    <row r="92" spans="1:5" ht="11.25">
      <c r="A92" s="149">
        <v>1989</v>
      </c>
      <c r="B92" s="149">
        <v>5</v>
      </c>
      <c r="C92" s="150">
        <v>252.44</v>
      </c>
      <c r="D92" s="117">
        <v>4.0000000000000001E-3</v>
      </c>
      <c r="E92" s="148"/>
    </row>
    <row r="93" spans="1:5" ht="11.25">
      <c r="A93" s="149">
        <v>1989</v>
      </c>
      <c r="B93" s="149">
        <v>6</v>
      </c>
      <c r="C93" s="150">
        <v>261.66000000000003</v>
      </c>
      <c r="D93" s="117">
        <v>3.6999999999999998E-2</v>
      </c>
      <c r="E93" s="148"/>
    </row>
    <row r="94" spans="1:5" ht="11.25">
      <c r="A94" s="149">
        <v>1989</v>
      </c>
      <c r="B94" s="149">
        <v>7</v>
      </c>
      <c r="C94" s="150">
        <v>272.81</v>
      </c>
      <c r="D94" s="117">
        <v>4.2999999999999997E-2</v>
      </c>
      <c r="E94" s="148"/>
    </row>
    <row r="95" spans="1:5" ht="11.25">
      <c r="A95" s="149">
        <v>1989</v>
      </c>
      <c r="B95" s="149">
        <v>8</v>
      </c>
      <c r="C95" s="150">
        <v>276.64999999999998</v>
      </c>
      <c r="D95" s="117">
        <v>1.4E-2</v>
      </c>
      <c r="E95" s="148"/>
    </row>
    <row r="96" spans="1:5" ht="11.25">
      <c r="A96" s="149">
        <v>1989</v>
      </c>
      <c r="B96" s="149">
        <v>9</v>
      </c>
      <c r="C96" s="150">
        <v>280.14999999999998</v>
      </c>
      <c r="D96" s="117">
        <v>1.2999999999999999E-2</v>
      </c>
      <c r="E96" s="148"/>
    </row>
    <row r="97" spans="1:5" ht="11.25">
      <c r="A97" s="149">
        <v>1989</v>
      </c>
      <c r="B97" s="149">
        <v>10</v>
      </c>
      <c r="C97" s="150">
        <v>282.77999999999997</v>
      </c>
      <c r="D97" s="117">
        <v>8.9999999999999993E-3</v>
      </c>
      <c r="E97" s="148"/>
    </row>
    <row r="98" spans="1:5" ht="11.25">
      <c r="A98" s="149">
        <v>1989</v>
      </c>
      <c r="B98" s="149">
        <v>11</v>
      </c>
      <c r="C98" s="150">
        <v>288.42</v>
      </c>
      <c r="D98" s="117">
        <v>0.02</v>
      </c>
      <c r="E98" s="148"/>
    </row>
    <row r="99" spans="1:5" ht="11.25">
      <c r="A99" s="149">
        <v>1989</v>
      </c>
      <c r="B99" s="149">
        <v>12</v>
      </c>
      <c r="C99" s="150">
        <v>294.58999999999997</v>
      </c>
      <c r="D99" s="117">
        <v>2.1000000000000001E-2</v>
      </c>
      <c r="E99" s="148"/>
    </row>
    <row r="100" spans="1:5" ht="11.25">
      <c r="A100" s="149">
        <v>1990</v>
      </c>
      <c r="B100" s="149">
        <v>1</v>
      </c>
      <c r="C100" s="150">
        <v>296.76</v>
      </c>
      <c r="D100" s="117">
        <v>7.0000000000000001E-3</v>
      </c>
      <c r="E100" s="148"/>
    </row>
    <row r="101" spans="1:5" ht="11.25">
      <c r="A101" s="149">
        <v>1990</v>
      </c>
      <c r="B101" s="149">
        <v>2</v>
      </c>
      <c r="C101" s="150">
        <v>292.45999999999998</v>
      </c>
      <c r="D101" s="117">
        <v>-1.4E-2</v>
      </c>
      <c r="E101" s="148"/>
    </row>
    <row r="102" spans="1:5" ht="11.25">
      <c r="A102" s="149">
        <v>1990</v>
      </c>
      <c r="B102" s="149">
        <v>3</v>
      </c>
      <c r="C102" s="150">
        <v>296.66000000000003</v>
      </c>
      <c r="D102" s="117">
        <v>1.4E-2</v>
      </c>
      <c r="E102" s="148"/>
    </row>
    <row r="103" spans="1:5" ht="11.25">
      <c r="A103" s="149">
        <v>1990</v>
      </c>
      <c r="B103" s="149">
        <v>4</v>
      </c>
      <c r="C103" s="150">
        <v>296.41000000000003</v>
      </c>
      <c r="D103" s="117">
        <v>-1E-3</v>
      </c>
      <c r="E103" s="148"/>
    </row>
    <row r="104" spans="1:5" ht="11.25">
      <c r="A104" s="149">
        <v>1990</v>
      </c>
      <c r="B104" s="149">
        <v>5</v>
      </c>
      <c r="C104" s="150">
        <v>296.97000000000003</v>
      </c>
      <c r="D104" s="117">
        <v>2E-3</v>
      </c>
      <c r="E104" s="148"/>
    </row>
    <row r="105" spans="1:5" ht="11.25">
      <c r="A105" s="149">
        <v>1990</v>
      </c>
      <c r="B105" s="149">
        <v>6</v>
      </c>
      <c r="C105" s="150">
        <v>296.79000000000002</v>
      </c>
      <c r="D105" s="117">
        <v>-1E-3</v>
      </c>
      <c r="E105" s="148"/>
    </row>
    <row r="106" spans="1:5" ht="11.25">
      <c r="A106" s="149">
        <v>1990</v>
      </c>
      <c r="B106" s="149">
        <v>7</v>
      </c>
      <c r="C106" s="150">
        <v>296.67</v>
      </c>
      <c r="D106" s="117">
        <v>0</v>
      </c>
      <c r="E106" s="148"/>
    </row>
    <row r="107" spans="1:5" ht="11.25">
      <c r="A107" s="149">
        <v>1990</v>
      </c>
      <c r="B107" s="149">
        <v>8</v>
      </c>
      <c r="C107" s="150">
        <v>303.44</v>
      </c>
      <c r="D107" s="117">
        <v>2.3E-2</v>
      </c>
      <c r="E107" s="148"/>
    </row>
    <row r="108" spans="1:5" ht="11.25">
      <c r="A108" s="149">
        <v>1990</v>
      </c>
      <c r="B108" s="149">
        <v>9</v>
      </c>
      <c r="C108" s="150">
        <v>308.35000000000002</v>
      </c>
      <c r="D108" s="117">
        <v>1.6E-2</v>
      </c>
      <c r="E108" s="148"/>
    </row>
    <row r="109" spans="1:5" ht="11.25">
      <c r="A109" s="149">
        <v>1990</v>
      </c>
      <c r="B109" s="149">
        <v>10</v>
      </c>
      <c r="C109" s="150">
        <v>312.49</v>
      </c>
      <c r="D109" s="117">
        <v>1.2999999999999999E-2</v>
      </c>
      <c r="E109" s="148"/>
    </row>
    <row r="110" spans="1:5" ht="11.25">
      <c r="A110" s="149">
        <v>1990</v>
      </c>
      <c r="B110" s="149">
        <v>11</v>
      </c>
      <c r="C110" s="150">
        <v>326.86</v>
      </c>
      <c r="D110" s="117">
        <v>4.5999999999999999E-2</v>
      </c>
      <c r="E110" s="148"/>
    </row>
    <row r="111" spans="1:5" ht="11.25">
      <c r="A111" s="149">
        <v>1990</v>
      </c>
      <c r="B111" s="149">
        <v>12</v>
      </c>
      <c r="C111" s="150">
        <v>334.98</v>
      </c>
      <c r="D111" s="117">
        <v>2.5000000000000001E-2</v>
      </c>
      <c r="E111" s="148"/>
    </row>
    <row r="112" spans="1:5" ht="11.25">
      <c r="A112" s="149">
        <v>1991</v>
      </c>
      <c r="B112" s="149">
        <v>1</v>
      </c>
      <c r="C112" s="150">
        <v>337.23</v>
      </c>
      <c r="D112" s="117">
        <v>7.0000000000000001E-3</v>
      </c>
      <c r="E112" s="148"/>
    </row>
    <row r="113" spans="1:5" ht="11.25">
      <c r="A113" s="149">
        <v>1991</v>
      </c>
      <c r="B113" s="149">
        <v>2</v>
      </c>
      <c r="C113" s="150">
        <v>337.53</v>
      </c>
      <c r="D113" s="117">
        <v>1E-3</v>
      </c>
      <c r="E113" s="148"/>
    </row>
    <row r="114" spans="1:5" ht="11.25">
      <c r="A114" s="149">
        <v>1991</v>
      </c>
      <c r="B114" s="149">
        <v>3</v>
      </c>
      <c r="C114" s="150">
        <v>340.24</v>
      </c>
      <c r="D114" s="117">
        <v>8.0000000000000002E-3</v>
      </c>
      <c r="E114" s="148"/>
    </row>
    <row r="115" spans="1:5" ht="11.25">
      <c r="A115" s="149">
        <v>1991</v>
      </c>
      <c r="B115" s="149">
        <v>4</v>
      </c>
      <c r="C115" s="150">
        <v>340.28</v>
      </c>
      <c r="D115" s="117">
        <v>0</v>
      </c>
      <c r="E115" s="148"/>
    </row>
    <row r="116" spans="1:5" ht="11.25">
      <c r="A116" s="149">
        <v>1991</v>
      </c>
      <c r="B116" s="149">
        <v>5</v>
      </c>
      <c r="C116" s="150">
        <v>339.95</v>
      </c>
      <c r="D116" s="117">
        <v>-1E-3</v>
      </c>
      <c r="E116" s="148"/>
    </row>
    <row r="117" spans="1:5" ht="11.25">
      <c r="A117" s="149">
        <v>1991</v>
      </c>
      <c r="B117" s="149">
        <v>6</v>
      </c>
      <c r="C117" s="150">
        <v>344.89</v>
      </c>
      <c r="D117" s="117">
        <v>1.4999999999999999E-2</v>
      </c>
      <c r="E117" s="148"/>
    </row>
    <row r="118" spans="1:5" ht="11.25">
      <c r="A118" s="149">
        <v>1991</v>
      </c>
      <c r="B118" s="149">
        <v>7</v>
      </c>
      <c r="C118" s="150">
        <v>348.72</v>
      </c>
      <c r="D118" s="117">
        <v>1.0999999999999999E-2</v>
      </c>
      <c r="E118" s="148"/>
    </row>
    <row r="119" spans="1:5" ht="11.25">
      <c r="A119" s="149">
        <v>1991</v>
      </c>
      <c r="B119" s="149">
        <v>8</v>
      </c>
      <c r="C119" s="150">
        <v>350.89</v>
      </c>
      <c r="D119" s="117">
        <v>6.0000000000000001E-3</v>
      </c>
      <c r="E119" s="148"/>
    </row>
    <row r="120" spans="1:5" ht="11.25">
      <c r="A120" s="149">
        <v>1991</v>
      </c>
      <c r="B120" s="149">
        <v>9</v>
      </c>
      <c r="C120" s="150">
        <v>355.61</v>
      </c>
      <c r="D120" s="117">
        <v>1.2999999999999999E-2</v>
      </c>
      <c r="E120" s="148"/>
    </row>
    <row r="121" spans="1:5" ht="11.25">
      <c r="A121" s="149">
        <v>1991</v>
      </c>
      <c r="B121" s="149">
        <v>10</v>
      </c>
      <c r="C121" s="150">
        <v>359.06</v>
      </c>
      <c r="D121" s="117">
        <v>0.01</v>
      </c>
      <c r="E121" s="148"/>
    </row>
    <row r="122" spans="1:5" ht="11.25">
      <c r="A122" s="149">
        <v>1991</v>
      </c>
      <c r="B122" s="149">
        <v>11</v>
      </c>
      <c r="C122" s="150">
        <v>364.26</v>
      </c>
      <c r="D122" s="117">
        <v>1.4E-2</v>
      </c>
      <c r="E122" s="148"/>
    </row>
    <row r="123" spans="1:5" ht="11.25">
      <c r="A123" s="149">
        <v>1991</v>
      </c>
      <c r="B123" s="149">
        <v>12</v>
      </c>
      <c r="C123" s="150">
        <v>371.93</v>
      </c>
      <c r="D123" s="117">
        <v>2.1000000000000001E-2</v>
      </c>
      <c r="E123" s="148"/>
    </row>
    <row r="124" spans="1:5" ht="11.25">
      <c r="A124" s="149">
        <v>1992</v>
      </c>
      <c r="B124" s="149">
        <v>1</v>
      </c>
      <c r="C124" s="150">
        <v>369.75</v>
      </c>
      <c r="D124" s="117">
        <v>-6.0000000000000001E-3</v>
      </c>
      <c r="E124" s="148"/>
    </row>
    <row r="125" spans="1:5" ht="11.25">
      <c r="A125" s="149">
        <v>1992</v>
      </c>
      <c r="B125" s="149">
        <v>2</v>
      </c>
      <c r="C125" s="150">
        <v>347.86</v>
      </c>
      <c r="D125" s="117">
        <v>-5.8999999999999997E-2</v>
      </c>
      <c r="E125" s="148"/>
    </row>
    <row r="126" spans="1:5" ht="11.25">
      <c r="A126" s="149">
        <v>1992</v>
      </c>
      <c r="B126" s="149">
        <v>3</v>
      </c>
      <c r="C126" s="150">
        <v>348.34</v>
      </c>
      <c r="D126" s="117">
        <v>1E-3</v>
      </c>
      <c r="E126" s="148"/>
    </row>
    <row r="127" spans="1:5" ht="11.25">
      <c r="A127" s="149">
        <v>1992</v>
      </c>
      <c r="B127" s="149">
        <v>4</v>
      </c>
      <c r="C127" s="150">
        <v>346.3</v>
      </c>
      <c r="D127" s="117">
        <v>-6.0000000000000001E-3</v>
      </c>
      <c r="E127" s="148"/>
    </row>
    <row r="128" spans="1:5" ht="11.25">
      <c r="A128" s="149">
        <v>1992</v>
      </c>
      <c r="B128" s="149">
        <v>5</v>
      </c>
      <c r="C128" s="150">
        <v>346.56</v>
      </c>
      <c r="D128" s="117">
        <v>1E-3</v>
      </c>
      <c r="E128" s="148"/>
    </row>
    <row r="129" spans="1:5" ht="11.25">
      <c r="A129" s="149">
        <v>1992</v>
      </c>
      <c r="B129" s="149">
        <v>6</v>
      </c>
      <c r="C129" s="150">
        <v>355</v>
      </c>
      <c r="D129" s="117">
        <v>2.4E-2</v>
      </c>
      <c r="E129" s="148"/>
    </row>
    <row r="130" spans="1:5" ht="11.25">
      <c r="A130" s="149">
        <v>1992</v>
      </c>
      <c r="B130" s="149">
        <v>7</v>
      </c>
      <c r="C130" s="150">
        <v>361.25</v>
      </c>
      <c r="D130" s="117">
        <v>1.7999999999999999E-2</v>
      </c>
      <c r="E130" s="148"/>
    </row>
    <row r="131" spans="1:5" ht="11.25">
      <c r="A131" s="149">
        <v>1992</v>
      </c>
      <c r="B131" s="149">
        <v>8</v>
      </c>
      <c r="C131" s="150">
        <v>368.86</v>
      </c>
      <c r="D131" s="117">
        <v>2.1000000000000001E-2</v>
      </c>
      <c r="E131" s="148"/>
    </row>
    <row r="132" spans="1:5" ht="11.25">
      <c r="A132" s="149">
        <v>1992</v>
      </c>
      <c r="B132" s="149">
        <v>9</v>
      </c>
      <c r="C132" s="150">
        <v>376.04</v>
      </c>
      <c r="D132" s="117">
        <v>1.9E-2</v>
      </c>
      <c r="E132" s="148"/>
    </row>
    <row r="133" spans="1:5" ht="11.25">
      <c r="A133" s="149">
        <v>1992</v>
      </c>
      <c r="B133" s="149">
        <v>10</v>
      </c>
      <c r="C133" s="150">
        <v>373.1</v>
      </c>
      <c r="D133" s="117">
        <v>-8.0000000000000002E-3</v>
      </c>
      <c r="E133" s="148"/>
    </row>
    <row r="134" spans="1:5" ht="11.25">
      <c r="A134" s="149">
        <v>1992</v>
      </c>
      <c r="B134" s="149">
        <v>11</v>
      </c>
      <c r="C134" s="150">
        <v>377.63</v>
      </c>
      <c r="D134" s="117">
        <v>1.2E-2</v>
      </c>
      <c r="E134" s="148"/>
    </row>
    <row r="135" spans="1:5" ht="11.25">
      <c r="A135" s="149">
        <v>1992</v>
      </c>
      <c r="B135" s="149">
        <v>12</v>
      </c>
      <c r="C135" s="150">
        <v>380.22</v>
      </c>
      <c r="D135" s="117">
        <v>7.0000000000000001E-3</v>
      </c>
      <c r="E135" s="148"/>
    </row>
    <row r="136" spans="1:5" ht="11.25">
      <c r="A136" s="149">
        <v>1993</v>
      </c>
      <c r="B136" s="149">
        <v>1</v>
      </c>
      <c r="C136" s="150">
        <v>383.93</v>
      </c>
      <c r="D136" s="117">
        <v>0.01</v>
      </c>
      <c r="E136" s="148"/>
    </row>
    <row r="137" spans="1:5" ht="11.25">
      <c r="A137" s="149">
        <v>1993</v>
      </c>
      <c r="B137" s="149">
        <v>2</v>
      </c>
      <c r="C137" s="150">
        <v>387.91</v>
      </c>
      <c r="D137" s="117">
        <v>0.01</v>
      </c>
      <c r="E137" s="148"/>
    </row>
    <row r="138" spans="1:5" ht="11.25">
      <c r="A138" s="149">
        <v>1993</v>
      </c>
      <c r="B138" s="149">
        <v>3</v>
      </c>
      <c r="C138" s="150">
        <v>397.22</v>
      </c>
      <c r="D138" s="117">
        <v>2.4E-2</v>
      </c>
      <c r="E138" s="148"/>
    </row>
    <row r="139" spans="1:5" ht="11.25">
      <c r="A139" s="149">
        <v>1993</v>
      </c>
      <c r="B139" s="149">
        <v>4</v>
      </c>
      <c r="C139" s="150">
        <v>401.19</v>
      </c>
      <c r="D139" s="117">
        <v>0.01</v>
      </c>
      <c r="E139" s="148"/>
    </row>
    <row r="140" spans="1:5" ht="11.25">
      <c r="A140" s="149">
        <v>1993</v>
      </c>
      <c r="B140" s="149">
        <v>5</v>
      </c>
      <c r="C140" s="150">
        <v>404.98</v>
      </c>
      <c r="D140" s="117">
        <v>8.9999999999999993E-3</v>
      </c>
      <c r="E140" s="148"/>
    </row>
    <row r="141" spans="1:5" ht="11.25">
      <c r="A141" s="149">
        <v>1993</v>
      </c>
      <c r="B141" s="149">
        <v>6</v>
      </c>
      <c r="C141" s="150">
        <v>403.3</v>
      </c>
      <c r="D141" s="117">
        <v>-4.0000000000000001E-3</v>
      </c>
      <c r="E141" s="148"/>
    </row>
    <row r="142" spans="1:5" ht="11.25">
      <c r="A142" s="149">
        <v>1993</v>
      </c>
      <c r="B142" s="149">
        <v>7</v>
      </c>
      <c r="C142" s="150">
        <v>404.79</v>
      </c>
      <c r="D142" s="117">
        <v>4.0000000000000001E-3</v>
      </c>
      <c r="E142" s="148"/>
    </row>
    <row r="143" spans="1:5" ht="11.25">
      <c r="A143" s="149">
        <v>1993</v>
      </c>
      <c r="B143" s="149">
        <v>8</v>
      </c>
      <c r="C143" s="150">
        <v>407.66</v>
      </c>
      <c r="D143" s="117">
        <v>7.0000000000000001E-3</v>
      </c>
      <c r="E143" s="148"/>
    </row>
    <row r="144" spans="1:5" ht="11.25">
      <c r="A144" s="149">
        <v>1993</v>
      </c>
      <c r="B144" s="149">
        <v>9</v>
      </c>
      <c r="C144" s="150">
        <v>408.19</v>
      </c>
      <c r="D144" s="117">
        <v>1E-3</v>
      </c>
      <c r="E144" s="148"/>
    </row>
    <row r="145" spans="1:5" ht="11.25">
      <c r="A145" s="149">
        <v>1993</v>
      </c>
      <c r="B145" s="149">
        <v>10</v>
      </c>
      <c r="C145" s="150">
        <v>412.59</v>
      </c>
      <c r="D145" s="117">
        <v>1.0999999999999999E-2</v>
      </c>
      <c r="E145" s="148"/>
    </row>
    <row r="146" spans="1:5" ht="11.25">
      <c r="A146" s="149">
        <v>1993</v>
      </c>
      <c r="B146" s="149">
        <v>11</v>
      </c>
      <c r="C146" s="150">
        <v>412.5</v>
      </c>
      <c r="D146" s="117">
        <v>0</v>
      </c>
      <c r="E146" s="148"/>
    </row>
    <row r="147" spans="1:5" ht="11.25">
      <c r="A147" s="149">
        <v>1993</v>
      </c>
      <c r="B147" s="149">
        <v>12</v>
      </c>
      <c r="C147" s="150">
        <v>425.73</v>
      </c>
      <c r="D147" s="117">
        <v>3.2000000000000001E-2</v>
      </c>
      <c r="E147" s="148"/>
    </row>
    <row r="148" spans="1:5" ht="11.25">
      <c r="A148" s="149">
        <v>1994</v>
      </c>
      <c r="B148" s="149">
        <v>1</v>
      </c>
      <c r="C148" s="150">
        <v>430.45</v>
      </c>
      <c r="D148" s="117">
        <v>1.0999999999999999E-2</v>
      </c>
      <c r="E148" s="148"/>
    </row>
    <row r="149" spans="1:5" ht="11.25">
      <c r="A149" s="149">
        <v>1994</v>
      </c>
      <c r="B149" s="149">
        <v>2</v>
      </c>
      <c r="C149" s="150">
        <v>428.69</v>
      </c>
      <c r="D149" s="117">
        <v>-4.0000000000000001E-3</v>
      </c>
      <c r="E149" s="148"/>
    </row>
    <row r="150" spans="1:5" ht="11.25">
      <c r="A150" s="149">
        <v>1994</v>
      </c>
      <c r="B150" s="149">
        <v>3</v>
      </c>
      <c r="C150" s="150">
        <v>430.45</v>
      </c>
      <c r="D150" s="117">
        <v>4.0000000000000001E-3</v>
      </c>
      <c r="E150" s="148"/>
    </row>
    <row r="151" spans="1:5" ht="11.25">
      <c r="A151" s="149">
        <v>1994</v>
      </c>
      <c r="B151" s="149">
        <v>4</v>
      </c>
      <c r="C151" s="150">
        <v>424.47</v>
      </c>
      <c r="D151" s="117">
        <v>-1.4E-2</v>
      </c>
      <c r="E151" s="148"/>
    </row>
    <row r="152" spans="1:5" ht="11.25">
      <c r="A152" s="149">
        <v>1994</v>
      </c>
      <c r="B152" s="149">
        <v>5</v>
      </c>
      <c r="C152" s="150">
        <v>424.7</v>
      </c>
      <c r="D152" s="117">
        <v>1E-3</v>
      </c>
      <c r="E152" s="148"/>
    </row>
    <row r="153" spans="1:5" ht="11.25">
      <c r="A153" s="149">
        <v>1994</v>
      </c>
      <c r="B153" s="149">
        <v>6</v>
      </c>
      <c r="C153" s="150">
        <v>420.68</v>
      </c>
      <c r="D153" s="117">
        <v>-8.9999999999999993E-3</v>
      </c>
      <c r="E153" s="148"/>
    </row>
    <row r="154" spans="1:5" ht="11.25">
      <c r="A154" s="149">
        <v>1994</v>
      </c>
      <c r="B154" s="149">
        <v>7</v>
      </c>
      <c r="C154" s="150">
        <v>420.49</v>
      </c>
      <c r="D154" s="117">
        <v>0</v>
      </c>
      <c r="E154" s="148"/>
    </row>
    <row r="155" spans="1:5" ht="11.25">
      <c r="A155" s="149">
        <v>1994</v>
      </c>
      <c r="B155" s="149">
        <v>8</v>
      </c>
      <c r="C155" s="150">
        <v>419.43</v>
      </c>
      <c r="D155" s="117">
        <v>-3.0000000000000001E-3</v>
      </c>
      <c r="E155" s="148"/>
    </row>
    <row r="156" spans="1:5" ht="11.25">
      <c r="A156" s="149">
        <v>1994</v>
      </c>
      <c r="B156" s="149">
        <v>9</v>
      </c>
      <c r="C156" s="150">
        <v>414.87</v>
      </c>
      <c r="D156" s="117">
        <v>-1.0999999999999999E-2</v>
      </c>
      <c r="E156" s="148"/>
    </row>
    <row r="157" spans="1:5" ht="11.25">
      <c r="A157" s="149">
        <v>1994</v>
      </c>
      <c r="B157" s="149">
        <v>10</v>
      </c>
      <c r="C157" s="150">
        <v>412.21</v>
      </c>
      <c r="D157" s="117">
        <v>-6.0000000000000001E-3</v>
      </c>
      <c r="E157" s="148"/>
    </row>
    <row r="158" spans="1:5" ht="11.25">
      <c r="A158" s="149">
        <v>1994</v>
      </c>
      <c r="B158" s="149">
        <v>11</v>
      </c>
      <c r="C158" s="150">
        <v>413.45</v>
      </c>
      <c r="D158" s="117">
        <v>3.0000000000000001E-3</v>
      </c>
      <c r="E158" s="148"/>
    </row>
    <row r="159" spans="1:5" ht="11.25">
      <c r="A159" s="149">
        <v>1994</v>
      </c>
      <c r="B159" s="149">
        <v>12</v>
      </c>
      <c r="C159" s="150">
        <v>402.23</v>
      </c>
      <c r="D159" s="117">
        <v>-2.7E-2</v>
      </c>
      <c r="E159" s="148"/>
    </row>
    <row r="160" spans="1:5" ht="11.25">
      <c r="A160" s="149">
        <v>1995</v>
      </c>
      <c r="B160" s="149">
        <v>1</v>
      </c>
      <c r="C160" s="150">
        <v>405.78</v>
      </c>
      <c r="D160" s="117">
        <v>8.9999999999999993E-3</v>
      </c>
      <c r="E160" s="148"/>
    </row>
    <row r="161" spans="1:5" ht="11.25">
      <c r="A161" s="149">
        <v>1995</v>
      </c>
      <c r="B161" s="149">
        <v>2</v>
      </c>
      <c r="C161" s="150">
        <v>412.14</v>
      </c>
      <c r="D161" s="117">
        <v>1.6E-2</v>
      </c>
      <c r="E161" s="148"/>
    </row>
    <row r="162" spans="1:5" ht="11.25">
      <c r="A162" s="149">
        <v>1995</v>
      </c>
      <c r="B162" s="149">
        <v>3</v>
      </c>
      <c r="C162" s="150">
        <v>410.46</v>
      </c>
      <c r="D162" s="117">
        <v>-4.0000000000000001E-3</v>
      </c>
      <c r="E162" s="148"/>
    </row>
    <row r="163" spans="1:5" ht="11.25">
      <c r="A163" s="149">
        <v>1995</v>
      </c>
      <c r="B163" s="149">
        <v>4</v>
      </c>
      <c r="C163" s="150">
        <v>394.33</v>
      </c>
      <c r="D163" s="117">
        <v>-3.9E-2</v>
      </c>
      <c r="E163" s="148"/>
    </row>
    <row r="164" spans="1:5" ht="11.25">
      <c r="A164" s="149">
        <v>1995</v>
      </c>
      <c r="B164" s="149">
        <v>5</v>
      </c>
      <c r="C164" s="150">
        <v>377.17</v>
      </c>
      <c r="D164" s="117">
        <v>-4.3999999999999997E-2</v>
      </c>
      <c r="E164" s="148"/>
    </row>
    <row r="165" spans="1:5" ht="11.25">
      <c r="A165" s="149">
        <v>1995</v>
      </c>
      <c r="B165" s="149">
        <v>6</v>
      </c>
      <c r="C165" s="150">
        <v>373.59</v>
      </c>
      <c r="D165" s="117">
        <v>-8.9999999999999993E-3</v>
      </c>
      <c r="E165" s="148"/>
    </row>
    <row r="166" spans="1:5" ht="11.25">
      <c r="A166" s="149">
        <v>1995</v>
      </c>
      <c r="B166" s="149">
        <v>7</v>
      </c>
      <c r="C166" s="150">
        <v>378.07</v>
      </c>
      <c r="D166" s="117">
        <v>1.2E-2</v>
      </c>
      <c r="E166" s="148"/>
    </row>
    <row r="167" spans="1:5" ht="11.25">
      <c r="A167" s="149">
        <v>1995</v>
      </c>
      <c r="B167" s="149">
        <v>8</v>
      </c>
      <c r="C167" s="150">
        <v>387.27</v>
      </c>
      <c r="D167" s="117">
        <v>2.4E-2</v>
      </c>
      <c r="E167" s="148"/>
    </row>
    <row r="168" spans="1:5" ht="11.25">
      <c r="A168" s="149">
        <v>1995</v>
      </c>
      <c r="B168" s="149">
        <v>9</v>
      </c>
      <c r="C168" s="150">
        <v>394.56</v>
      </c>
      <c r="D168" s="117">
        <v>1.9E-2</v>
      </c>
      <c r="E168" s="148"/>
    </row>
    <row r="169" spans="1:5" ht="11.25">
      <c r="A169" s="149">
        <v>1995</v>
      </c>
      <c r="B169" s="149">
        <v>10</v>
      </c>
      <c r="C169" s="150">
        <v>406.62</v>
      </c>
      <c r="D169" s="117">
        <v>3.1E-2</v>
      </c>
      <c r="E169" s="148"/>
    </row>
    <row r="170" spans="1:5" ht="11.25">
      <c r="A170" s="149">
        <v>1995</v>
      </c>
      <c r="B170" s="149">
        <v>11</v>
      </c>
      <c r="C170" s="150">
        <v>412.31</v>
      </c>
      <c r="D170" s="117">
        <v>1.4E-2</v>
      </c>
      <c r="E170" s="148"/>
    </row>
    <row r="171" spans="1:5" ht="11.25">
      <c r="A171" s="149">
        <v>1995</v>
      </c>
      <c r="B171" s="149">
        <v>12</v>
      </c>
      <c r="C171" s="150">
        <v>408.98</v>
      </c>
      <c r="D171" s="117">
        <v>-8.0000000000000002E-3</v>
      </c>
      <c r="E171" s="148"/>
    </row>
    <row r="172" spans="1:5" ht="11.25">
      <c r="A172" s="149">
        <v>1996</v>
      </c>
      <c r="B172" s="149">
        <v>1</v>
      </c>
      <c r="C172" s="150">
        <v>408.53</v>
      </c>
      <c r="D172" s="117">
        <v>-1E-3</v>
      </c>
      <c r="E172" s="148"/>
    </row>
    <row r="173" spans="1:5" ht="11.25">
      <c r="A173" s="149">
        <v>1996</v>
      </c>
      <c r="B173" s="149">
        <v>2</v>
      </c>
      <c r="C173" s="150">
        <v>410.97</v>
      </c>
      <c r="D173" s="117">
        <v>6.0000000000000001E-3</v>
      </c>
      <c r="E173" s="148"/>
    </row>
    <row r="174" spans="1:5" ht="11.25">
      <c r="A174" s="149">
        <v>1996</v>
      </c>
      <c r="B174" s="149">
        <v>3</v>
      </c>
      <c r="C174" s="150">
        <v>411.55</v>
      </c>
      <c r="D174" s="117">
        <v>1E-3</v>
      </c>
      <c r="E174" s="148"/>
    </row>
    <row r="175" spans="1:5" ht="11.25">
      <c r="A175" s="149">
        <v>1996</v>
      </c>
      <c r="B175" s="149">
        <v>4</v>
      </c>
      <c r="C175" s="150">
        <v>408.42</v>
      </c>
      <c r="D175" s="117">
        <v>-8.0000000000000002E-3</v>
      </c>
      <c r="E175" s="148"/>
    </row>
    <row r="176" spans="1:5" ht="11.25">
      <c r="A176" s="149">
        <v>1996</v>
      </c>
      <c r="B176" s="149">
        <v>5</v>
      </c>
      <c r="C176" s="150">
        <v>406.23</v>
      </c>
      <c r="D176" s="117">
        <v>-5.0000000000000001E-3</v>
      </c>
      <c r="E176" s="148"/>
    </row>
    <row r="177" spans="1:5" ht="11.25">
      <c r="A177" s="149">
        <v>1996</v>
      </c>
      <c r="B177" s="149">
        <v>6</v>
      </c>
      <c r="C177" s="150">
        <v>409.85</v>
      </c>
      <c r="D177" s="117">
        <v>8.9999999999999993E-3</v>
      </c>
      <c r="E177" s="148"/>
    </row>
    <row r="178" spans="1:5" ht="11.25">
      <c r="A178" s="149">
        <v>1996</v>
      </c>
      <c r="B178" s="149">
        <v>7</v>
      </c>
      <c r="C178" s="150">
        <v>410.72</v>
      </c>
      <c r="D178" s="117">
        <v>2E-3</v>
      </c>
      <c r="E178" s="148"/>
    </row>
    <row r="179" spans="1:5" ht="11.25">
      <c r="A179" s="149">
        <v>1996</v>
      </c>
      <c r="B179" s="149">
        <v>8</v>
      </c>
      <c r="C179" s="150">
        <v>411.1</v>
      </c>
      <c r="D179" s="117">
        <v>1E-3</v>
      </c>
      <c r="E179" s="148"/>
    </row>
    <row r="180" spans="1:5" ht="11.25">
      <c r="A180" s="149">
        <v>1996</v>
      </c>
      <c r="B180" s="149">
        <v>9</v>
      </c>
      <c r="C180" s="150">
        <v>411.84</v>
      </c>
      <c r="D180" s="117">
        <v>2E-3</v>
      </c>
      <c r="E180" s="148"/>
    </row>
    <row r="181" spans="1:5" ht="11.25">
      <c r="A181" s="149">
        <v>1996</v>
      </c>
      <c r="B181" s="149">
        <v>10</v>
      </c>
      <c r="C181" s="150">
        <v>415.55</v>
      </c>
      <c r="D181" s="117">
        <v>8.9999999999999993E-3</v>
      </c>
      <c r="E181" s="148"/>
    </row>
    <row r="182" spans="1:5" ht="11.25">
      <c r="A182" s="149">
        <v>1996</v>
      </c>
      <c r="B182" s="149">
        <v>11</v>
      </c>
      <c r="C182" s="150">
        <v>420.03</v>
      </c>
      <c r="D182" s="117">
        <v>1.0999999999999999E-2</v>
      </c>
      <c r="E182" s="148"/>
    </row>
    <row r="183" spans="1:5" ht="11.25">
      <c r="A183" s="149">
        <v>1996</v>
      </c>
      <c r="B183" s="149">
        <v>12</v>
      </c>
      <c r="C183" s="150">
        <v>422.41</v>
      </c>
      <c r="D183" s="117">
        <v>6.0000000000000001E-3</v>
      </c>
      <c r="E183" s="148"/>
    </row>
    <row r="184" spans="1:5" ht="11.25">
      <c r="A184" s="149">
        <v>1997</v>
      </c>
      <c r="B184" s="149">
        <v>1</v>
      </c>
      <c r="C184" s="150">
        <v>423.79</v>
      </c>
      <c r="D184" s="117">
        <v>3.0000000000000001E-3</v>
      </c>
      <c r="E184" s="148"/>
    </row>
    <row r="185" spans="1:5" ht="11.25">
      <c r="A185" s="149">
        <v>1997</v>
      </c>
      <c r="B185" s="149">
        <v>2</v>
      </c>
      <c r="C185" s="150">
        <v>416.19</v>
      </c>
      <c r="D185" s="117">
        <v>-1.7999999999999999E-2</v>
      </c>
      <c r="E185" s="148"/>
    </row>
    <row r="186" spans="1:5" ht="11.25">
      <c r="A186" s="149">
        <v>1997</v>
      </c>
      <c r="B186" s="149">
        <v>3</v>
      </c>
      <c r="C186" s="150">
        <v>414.05</v>
      </c>
      <c r="D186" s="117">
        <v>-5.0000000000000001E-3</v>
      </c>
      <c r="E186" s="148"/>
    </row>
    <row r="187" spans="1:5" ht="11.25">
      <c r="A187" s="149">
        <v>1997</v>
      </c>
      <c r="B187" s="149">
        <v>4</v>
      </c>
      <c r="C187" s="150">
        <v>417.58</v>
      </c>
      <c r="D187" s="117">
        <v>8.9999999999999993E-3</v>
      </c>
      <c r="E187" s="148"/>
    </row>
    <row r="188" spans="1:5" ht="11.25">
      <c r="A188" s="149">
        <v>1997</v>
      </c>
      <c r="B188" s="149">
        <v>5</v>
      </c>
      <c r="C188" s="150">
        <v>418.61</v>
      </c>
      <c r="D188" s="117">
        <v>2E-3</v>
      </c>
      <c r="E188" s="148"/>
    </row>
    <row r="189" spans="1:5" ht="11.25">
      <c r="A189" s="149">
        <v>1997</v>
      </c>
      <c r="B189" s="149">
        <v>6</v>
      </c>
      <c r="C189" s="150">
        <v>417.42</v>
      </c>
      <c r="D189" s="117">
        <v>-3.0000000000000001E-3</v>
      </c>
      <c r="E189" s="148"/>
    </row>
    <row r="190" spans="1:5" ht="11.25">
      <c r="A190" s="149">
        <v>1997</v>
      </c>
      <c r="B190" s="149">
        <v>7</v>
      </c>
      <c r="C190" s="150">
        <v>416.61</v>
      </c>
      <c r="D190" s="117">
        <v>-2E-3</v>
      </c>
      <c r="E190" s="148"/>
    </row>
    <row r="191" spans="1:5" ht="11.25">
      <c r="A191" s="149">
        <v>1997</v>
      </c>
      <c r="B191" s="149">
        <v>8</v>
      </c>
      <c r="C191" s="150">
        <v>414.85</v>
      </c>
      <c r="D191" s="117">
        <v>-4.0000000000000001E-3</v>
      </c>
      <c r="E191" s="148"/>
    </row>
    <row r="192" spans="1:5" ht="11.25">
      <c r="A192" s="149">
        <v>1997</v>
      </c>
      <c r="B192" s="149">
        <v>9</v>
      </c>
      <c r="C192" s="150">
        <v>414.9</v>
      </c>
      <c r="D192" s="117">
        <v>0</v>
      </c>
      <c r="E192" s="148"/>
    </row>
    <row r="193" spans="1:5" ht="11.25">
      <c r="A193" s="149">
        <v>1997</v>
      </c>
      <c r="B193" s="149">
        <v>10</v>
      </c>
      <c r="C193" s="150">
        <v>414.41</v>
      </c>
      <c r="D193" s="117">
        <v>-1E-3</v>
      </c>
      <c r="E193" s="148"/>
    </row>
    <row r="194" spans="1:5" ht="11.25">
      <c r="A194" s="149">
        <v>1997</v>
      </c>
      <c r="B194" s="149">
        <v>11</v>
      </c>
      <c r="C194" s="150">
        <v>424.96</v>
      </c>
      <c r="D194" s="117">
        <v>2.5000000000000001E-2</v>
      </c>
      <c r="E194" s="148"/>
    </row>
    <row r="195" spans="1:5" ht="11.25">
      <c r="A195" s="149">
        <v>1997</v>
      </c>
      <c r="B195" s="149">
        <v>12</v>
      </c>
      <c r="C195" s="150">
        <v>438.29</v>
      </c>
      <c r="D195" s="117">
        <v>3.1E-2</v>
      </c>
      <c r="E195" s="148"/>
    </row>
    <row r="196" spans="1:5" ht="11.25">
      <c r="A196" s="149">
        <v>1998</v>
      </c>
      <c r="B196" s="149">
        <v>1</v>
      </c>
      <c r="C196" s="150">
        <v>453.39</v>
      </c>
      <c r="D196" s="117">
        <v>3.4000000000000002E-2</v>
      </c>
      <c r="E196" s="148"/>
    </row>
    <row r="197" spans="1:5" ht="11.25">
      <c r="A197" s="149">
        <v>1998</v>
      </c>
      <c r="B197" s="149">
        <v>2</v>
      </c>
      <c r="C197" s="150">
        <v>448.53</v>
      </c>
      <c r="D197" s="117">
        <v>-1.0999999999999999E-2</v>
      </c>
      <c r="E197" s="148"/>
    </row>
    <row r="198" spans="1:5" ht="11.25">
      <c r="A198" s="149">
        <v>1998</v>
      </c>
      <c r="B198" s="149">
        <v>3</v>
      </c>
      <c r="C198" s="150">
        <v>452.53</v>
      </c>
      <c r="D198" s="117">
        <v>8.9999999999999993E-3</v>
      </c>
      <c r="E198" s="148"/>
    </row>
    <row r="199" spans="1:5" ht="11.25">
      <c r="A199" s="149">
        <v>1998</v>
      </c>
      <c r="B199" s="149">
        <v>4</v>
      </c>
      <c r="C199" s="150">
        <v>453.74</v>
      </c>
      <c r="D199" s="117">
        <v>3.0000000000000001E-3</v>
      </c>
      <c r="E199" s="148"/>
    </row>
    <row r="200" spans="1:5" ht="11.25">
      <c r="A200" s="149">
        <v>1998</v>
      </c>
      <c r="B200" s="149">
        <v>5</v>
      </c>
      <c r="C200" s="150">
        <v>453.42</v>
      </c>
      <c r="D200" s="117">
        <v>-1E-3</v>
      </c>
      <c r="E200" s="148"/>
    </row>
    <row r="201" spans="1:5" ht="11.25">
      <c r="A201" s="149">
        <v>1998</v>
      </c>
      <c r="B201" s="149">
        <v>6</v>
      </c>
      <c r="C201" s="150">
        <v>456.19</v>
      </c>
      <c r="D201" s="117">
        <v>6.0000000000000001E-3</v>
      </c>
      <c r="E201" s="148"/>
    </row>
    <row r="202" spans="1:5" ht="11.25">
      <c r="A202" s="149">
        <v>1998</v>
      </c>
      <c r="B202" s="149">
        <v>7</v>
      </c>
      <c r="C202" s="150">
        <v>464.64</v>
      </c>
      <c r="D202" s="117">
        <v>1.9E-2</v>
      </c>
      <c r="E202" s="148"/>
    </row>
    <row r="203" spans="1:5" ht="11.25">
      <c r="A203" s="149">
        <v>1998</v>
      </c>
      <c r="B203" s="149">
        <v>8</v>
      </c>
      <c r="C203" s="150">
        <v>471.26</v>
      </c>
      <c r="D203" s="117">
        <v>1.4E-2</v>
      </c>
      <c r="E203" s="148"/>
    </row>
    <row r="204" spans="1:5" ht="11.25">
      <c r="A204" s="149">
        <v>1998</v>
      </c>
      <c r="B204" s="149">
        <v>9</v>
      </c>
      <c r="C204" s="150">
        <v>470.5</v>
      </c>
      <c r="D204" s="117">
        <v>-2E-3</v>
      </c>
      <c r="E204" s="148"/>
    </row>
    <row r="205" spans="1:5" ht="11.25">
      <c r="A205" s="149">
        <v>1998</v>
      </c>
      <c r="B205" s="149">
        <v>10</v>
      </c>
      <c r="C205" s="150">
        <v>463.6</v>
      </c>
      <c r="D205" s="117">
        <v>-1.4999999999999999E-2</v>
      </c>
      <c r="E205" s="148"/>
    </row>
    <row r="206" spans="1:5" ht="11.25">
      <c r="A206" s="149">
        <v>1998</v>
      </c>
      <c r="B206" s="149">
        <v>11</v>
      </c>
      <c r="C206" s="150">
        <v>463.26</v>
      </c>
      <c r="D206" s="117">
        <v>-1E-3</v>
      </c>
      <c r="E206" s="148"/>
    </row>
    <row r="207" spans="1:5" ht="11.25">
      <c r="A207" s="149">
        <v>1998</v>
      </c>
      <c r="B207" s="149">
        <v>12</v>
      </c>
      <c r="C207" s="150">
        <v>472.39</v>
      </c>
      <c r="D207" s="117">
        <v>0.02</v>
      </c>
      <c r="E207" s="148"/>
    </row>
    <row r="208" spans="1:5" ht="11.25">
      <c r="A208" s="149">
        <v>1999</v>
      </c>
      <c r="B208" s="149">
        <v>1</v>
      </c>
      <c r="C208" s="150">
        <v>475.68</v>
      </c>
      <c r="D208" s="117">
        <v>7.0000000000000001E-3</v>
      </c>
      <c r="E208" s="148"/>
    </row>
    <row r="209" spans="1:5" ht="11.25">
      <c r="A209" s="149">
        <v>1999</v>
      </c>
      <c r="B209" s="149">
        <v>2</v>
      </c>
      <c r="C209" s="150">
        <v>493.45</v>
      </c>
      <c r="D209" s="117">
        <v>3.6999999999999998E-2</v>
      </c>
      <c r="E209" s="148"/>
    </row>
    <row r="210" spans="1:5" ht="11.25">
      <c r="A210" s="149">
        <v>1999</v>
      </c>
      <c r="B210" s="149">
        <v>3</v>
      </c>
      <c r="C210" s="150">
        <v>492.48</v>
      </c>
      <c r="D210" s="117">
        <v>-2E-3</v>
      </c>
      <c r="E210" s="148"/>
    </row>
    <row r="211" spans="1:5" ht="11.25">
      <c r="A211" s="149">
        <v>1999</v>
      </c>
      <c r="B211" s="149">
        <v>4</v>
      </c>
      <c r="C211" s="150">
        <v>482.33</v>
      </c>
      <c r="D211" s="117">
        <v>-2.1000000000000001E-2</v>
      </c>
      <c r="E211" s="148"/>
    </row>
    <row r="212" spans="1:5" ht="11.25">
      <c r="A212" s="149">
        <v>1999</v>
      </c>
      <c r="B212" s="149">
        <v>5</v>
      </c>
      <c r="C212" s="150">
        <v>485.04</v>
      </c>
      <c r="D212" s="117">
        <v>6.0000000000000001E-3</v>
      </c>
      <c r="E212" s="148"/>
    </row>
    <row r="213" spans="1:5" ht="11.25">
      <c r="A213" s="149">
        <v>1999</v>
      </c>
      <c r="B213" s="149">
        <v>6</v>
      </c>
      <c r="C213" s="150">
        <v>502.17</v>
      </c>
      <c r="D213" s="117">
        <v>3.5000000000000003E-2</v>
      </c>
      <c r="E213" s="148"/>
    </row>
    <row r="214" spans="1:5" ht="11.25">
      <c r="A214" s="149">
        <v>1999</v>
      </c>
      <c r="B214" s="149">
        <v>7</v>
      </c>
      <c r="C214" s="150">
        <v>516.74</v>
      </c>
      <c r="D214" s="117">
        <v>2.9000000000000001E-2</v>
      </c>
      <c r="E214" s="148"/>
    </row>
    <row r="215" spans="1:5" ht="11.25">
      <c r="A215" s="149">
        <v>1999</v>
      </c>
      <c r="B215" s="149">
        <v>8</v>
      </c>
      <c r="C215" s="150">
        <v>513.03</v>
      </c>
      <c r="D215" s="117">
        <v>-7.0000000000000001E-3</v>
      </c>
      <c r="E215" s="148"/>
    </row>
    <row r="216" spans="1:5" ht="11.25">
      <c r="A216" s="149">
        <v>1999</v>
      </c>
      <c r="B216" s="149">
        <v>9</v>
      </c>
      <c r="C216" s="150">
        <v>524.54999999999995</v>
      </c>
      <c r="D216" s="117">
        <v>2.1999999999999999E-2</v>
      </c>
      <c r="E216" s="148"/>
    </row>
    <row r="217" spans="1:5" ht="11.25">
      <c r="A217" s="149">
        <v>1999</v>
      </c>
      <c r="B217" s="149">
        <v>10</v>
      </c>
      <c r="C217" s="150">
        <v>537.97</v>
      </c>
      <c r="D217" s="117">
        <v>2.5999999999999999E-2</v>
      </c>
      <c r="E217" s="148"/>
    </row>
    <row r="218" spans="1:5" ht="11.25">
      <c r="A218" s="149">
        <v>1999</v>
      </c>
      <c r="B218" s="149">
        <v>11</v>
      </c>
      <c r="C218" s="150">
        <v>543.71</v>
      </c>
      <c r="D218" s="117">
        <v>1.0999999999999999E-2</v>
      </c>
      <c r="E218" s="148"/>
    </row>
    <row r="219" spans="1:5" ht="11.25">
      <c r="A219" s="149">
        <v>1999</v>
      </c>
      <c r="B219" s="149">
        <v>12</v>
      </c>
      <c r="C219" s="150">
        <v>538.22</v>
      </c>
      <c r="D219" s="117">
        <v>-0.01</v>
      </c>
      <c r="E219" s="148"/>
    </row>
    <row r="220" spans="1:5" ht="11.25">
      <c r="A220" s="149">
        <v>2000</v>
      </c>
      <c r="B220" s="149">
        <v>1</v>
      </c>
      <c r="C220" s="150">
        <v>520.45000000000005</v>
      </c>
      <c r="D220" s="117">
        <v>-3.3000000000000002E-2</v>
      </c>
      <c r="E220" s="148"/>
    </row>
    <row r="221" spans="1:5" ht="11.25">
      <c r="A221" s="149">
        <v>2000</v>
      </c>
      <c r="B221" s="149">
        <v>2</v>
      </c>
      <c r="C221" s="150">
        <v>512.85</v>
      </c>
      <c r="D221" s="117">
        <v>-1.4999999999999999E-2</v>
      </c>
      <c r="E221" s="148"/>
    </row>
    <row r="222" spans="1:5" ht="11.25">
      <c r="A222" s="149">
        <v>2000</v>
      </c>
      <c r="B222" s="149">
        <v>3</v>
      </c>
      <c r="C222" s="150">
        <v>504.38</v>
      </c>
      <c r="D222" s="117">
        <v>-1.7000000000000001E-2</v>
      </c>
      <c r="E222" s="148"/>
    </row>
    <row r="223" spans="1:5" ht="11.25">
      <c r="A223" s="149">
        <v>2000</v>
      </c>
      <c r="B223" s="149">
        <v>4</v>
      </c>
      <c r="C223" s="150">
        <v>508.1</v>
      </c>
      <c r="D223" s="117">
        <v>7.0000000000000001E-3</v>
      </c>
      <c r="E223" s="148"/>
    </row>
    <row r="224" spans="1:5" ht="11.25">
      <c r="A224" s="149">
        <v>2000</v>
      </c>
      <c r="B224" s="149">
        <v>5</v>
      </c>
      <c r="C224" s="150">
        <v>521.66</v>
      </c>
      <c r="D224" s="117">
        <v>2.7E-2</v>
      </c>
      <c r="E224" s="148"/>
    </row>
    <row r="225" spans="1:5" ht="11.25">
      <c r="A225" s="149">
        <v>2000</v>
      </c>
      <c r="B225" s="149">
        <v>6</v>
      </c>
      <c r="C225" s="150">
        <v>529.74</v>
      </c>
      <c r="D225" s="117">
        <v>1.4999999999999999E-2</v>
      </c>
      <c r="E225" s="148"/>
    </row>
    <row r="226" spans="1:5" ht="11.25">
      <c r="A226" s="149">
        <v>2000</v>
      </c>
      <c r="B226" s="149">
        <v>7</v>
      </c>
      <c r="C226" s="150">
        <v>542.75</v>
      </c>
      <c r="D226" s="117">
        <v>2.5000000000000001E-2</v>
      </c>
      <c r="E226" s="148"/>
    </row>
    <row r="227" spans="1:5" ht="11.25">
      <c r="A227" s="149">
        <v>2000</v>
      </c>
      <c r="B227" s="149">
        <v>8</v>
      </c>
      <c r="C227" s="150">
        <v>550.99</v>
      </c>
      <c r="D227" s="117">
        <v>1.4999999999999999E-2</v>
      </c>
      <c r="E227" s="148"/>
    </row>
    <row r="228" spans="1:5" ht="11.25">
      <c r="A228" s="149">
        <v>2000</v>
      </c>
      <c r="B228" s="149">
        <v>9</v>
      </c>
      <c r="C228" s="150">
        <v>565.9</v>
      </c>
      <c r="D228" s="117">
        <v>2.7E-2</v>
      </c>
      <c r="E228" s="148"/>
    </row>
    <row r="229" spans="1:5" ht="11.25">
      <c r="A229" s="149">
        <v>2000</v>
      </c>
      <c r="B229" s="149">
        <v>10</v>
      </c>
      <c r="C229" s="150">
        <v>567.84</v>
      </c>
      <c r="D229" s="117">
        <v>3.0000000000000001E-3</v>
      </c>
      <c r="E229" s="148"/>
    </row>
    <row r="230" spans="1:5" ht="11.25">
      <c r="A230" s="149">
        <v>2000</v>
      </c>
      <c r="B230" s="149">
        <v>11</v>
      </c>
      <c r="C230" s="150">
        <v>574.6</v>
      </c>
      <c r="D230" s="117">
        <v>1.2E-2</v>
      </c>
      <c r="E230" s="148"/>
    </row>
    <row r="231" spans="1:5" ht="11.25">
      <c r="A231" s="149">
        <v>2000</v>
      </c>
      <c r="B231" s="149">
        <v>12</v>
      </c>
      <c r="C231" s="149">
        <v>574.63</v>
      </c>
      <c r="D231" s="117">
        <v>0</v>
      </c>
      <c r="E231" s="148"/>
    </row>
    <row r="232" spans="1:5" ht="11.25">
      <c r="A232" s="149">
        <v>2001</v>
      </c>
      <c r="B232" s="149">
        <v>1</v>
      </c>
      <c r="C232" s="149">
        <v>571.12</v>
      </c>
      <c r="D232" s="117">
        <v>-6.0000000000000001E-3</v>
      </c>
      <c r="E232" s="148"/>
    </row>
    <row r="233" spans="1:5" ht="11.25">
      <c r="A233" s="149">
        <v>2001</v>
      </c>
      <c r="B233" s="149">
        <v>2</v>
      </c>
      <c r="C233" s="149">
        <v>563.13</v>
      </c>
      <c r="D233" s="117">
        <v>-1.4E-2</v>
      </c>
      <c r="E233" s="148"/>
    </row>
    <row r="234" spans="1:5" ht="11.25">
      <c r="A234" s="149">
        <v>2001</v>
      </c>
      <c r="B234" s="149">
        <v>3</v>
      </c>
      <c r="C234" s="149">
        <v>587.79</v>
      </c>
      <c r="D234" s="117">
        <v>4.3999999999999997E-2</v>
      </c>
      <c r="E234" s="148"/>
    </row>
    <row r="235" spans="1:5" ht="11.25">
      <c r="A235" s="149">
        <v>2001</v>
      </c>
      <c r="B235" s="149">
        <v>4</v>
      </c>
      <c r="C235" s="150">
        <v>598.63</v>
      </c>
      <c r="D235" s="117">
        <v>1.7999999999999999E-2</v>
      </c>
      <c r="E235" s="148"/>
    </row>
    <row r="236" spans="1:5" ht="11.25">
      <c r="A236" s="149">
        <v>2001</v>
      </c>
      <c r="B236" s="149">
        <v>5</v>
      </c>
      <c r="C236" s="149">
        <v>604.48</v>
      </c>
      <c r="D236" s="117">
        <v>0.01</v>
      </c>
      <c r="E236" s="148"/>
    </row>
    <row r="237" spans="1:5" ht="11.25">
      <c r="A237" s="149">
        <v>2001</v>
      </c>
      <c r="B237" s="149">
        <v>6</v>
      </c>
      <c r="C237" s="149">
        <v>616.07000000000005</v>
      </c>
      <c r="D237" s="117">
        <v>1.9E-2</v>
      </c>
      <c r="E237" s="148"/>
    </row>
    <row r="238" spans="1:5" ht="11.25">
      <c r="A238" s="149">
        <v>2001</v>
      </c>
      <c r="B238" s="149">
        <v>7</v>
      </c>
      <c r="C238" s="149">
        <v>656.46</v>
      </c>
      <c r="D238" s="117">
        <v>6.6000000000000003E-2</v>
      </c>
      <c r="E238" s="148"/>
    </row>
    <row r="239" spans="1:5" ht="11.25">
      <c r="A239" s="149">
        <v>2001</v>
      </c>
      <c r="B239" s="149">
        <v>8</v>
      </c>
      <c r="C239" s="150">
        <v>673.7</v>
      </c>
      <c r="D239" s="117">
        <v>2.5999999999999999E-2</v>
      </c>
      <c r="E239" s="148"/>
    </row>
    <row r="240" spans="1:5" ht="11.25">
      <c r="A240" s="149">
        <v>2001</v>
      </c>
      <c r="B240" s="149">
        <v>9</v>
      </c>
      <c r="C240" s="149">
        <v>681.24</v>
      </c>
      <c r="D240" s="117">
        <v>1.0999999999999999E-2</v>
      </c>
      <c r="E240" s="148"/>
    </row>
    <row r="241" spans="1:5" ht="11.25">
      <c r="A241" s="149">
        <v>2001</v>
      </c>
      <c r="B241" s="149">
        <v>10</v>
      </c>
      <c r="C241" s="150">
        <v>708.1</v>
      </c>
      <c r="D241" s="117">
        <v>3.9E-2</v>
      </c>
      <c r="E241" s="148"/>
    </row>
    <row r="242" spans="1:5" ht="11.25">
      <c r="A242" s="149">
        <v>2001</v>
      </c>
      <c r="B242" s="149">
        <v>11</v>
      </c>
      <c r="C242" s="150">
        <v>689.4</v>
      </c>
      <c r="D242" s="117">
        <v>-2.5999999999999999E-2</v>
      </c>
      <c r="E242" s="148"/>
    </row>
    <row r="243" spans="1:5" ht="11.25">
      <c r="A243" s="149">
        <v>2001</v>
      </c>
      <c r="B243" s="149">
        <v>12</v>
      </c>
      <c r="C243" s="149">
        <v>669.14</v>
      </c>
      <c r="D243" s="117">
        <v>-2.9000000000000001E-2</v>
      </c>
      <c r="E243" s="148"/>
    </row>
    <row r="244" spans="1:5" ht="11.25">
      <c r="A244" s="149">
        <v>2002</v>
      </c>
      <c r="B244" s="149">
        <v>1</v>
      </c>
      <c r="C244" s="149">
        <v>667.28</v>
      </c>
      <c r="D244" s="117">
        <v>-3.0000000000000001E-3</v>
      </c>
      <c r="E244" s="148"/>
    </row>
    <row r="245" spans="1:5" ht="11.25">
      <c r="A245" s="149">
        <v>2002</v>
      </c>
      <c r="B245" s="149">
        <v>2</v>
      </c>
      <c r="C245" s="150">
        <v>678.84</v>
      </c>
      <c r="D245" s="117">
        <v>1.7000000000000001E-2</v>
      </c>
      <c r="E245" s="148"/>
    </row>
    <row r="246" spans="1:5" ht="11.25">
      <c r="A246" s="149">
        <v>2002</v>
      </c>
      <c r="B246" s="149">
        <v>3</v>
      </c>
      <c r="C246" s="149">
        <v>663.26</v>
      </c>
      <c r="D246" s="117">
        <v>-2.3E-2</v>
      </c>
      <c r="E246" s="148"/>
    </row>
    <row r="247" spans="1:5" ht="11.25">
      <c r="A247" s="149">
        <v>2002</v>
      </c>
      <c r="B247" s="149">
        <v>4</v>
      </c>
      <c r="C247" s="149">
        <v>650.82000000000005</v>
      </c>
      <c r="D247" s="117">
        <v>-1.9E-2</v>
      </c>
      <c r="E247" s="148"/>
    </row>
    <row r="248" spans="1:5" ht="11.25">
      <c r="A248" s="149">
        <v>2002</v>
      </c>
      <c r="B248" s="149">
        <v>5</v>
      </c>
      <c r="C248" s="149">
        <v>653.91</v>
      </c>
      <c r="D248" s="117">
        <v>5.0000000000000001E-3</v>
      </c>
      <c r="E248" s="148"/>
    </row>
    <row r="249" spans="1:5" ht="11.25">
      <c r="A249" s="149">
        <v>2002</v>
      </c>
      <c r="B249" s="149">
        <v>6</v>
      </c>
      <c r="C249" s="149">
        <v>673.77</v>
      </c>
      <c r="D249" s="117">
        <v>0.03</v>
      </c>
      <c r="E249" s="148"/>
    </row>
    <row r="250" spans="1:5" ht="11.25">
      <c r="A250" s="149">
        <v>2002</v>
      </c>
      <c r="B250" s="149">
        <v>7</v>
      </c>
      <c r="C250" s="149">
        <v>696.33</v>
      </c>
      <c r="D250" s="117">
        <v>3.3000000000000002E-2</v>
      </c>
      <c r="E250" s="148"/>
    </row>
    <row r="251" spans="1:5" ht="11.25">
      <c r="A251" s="149">
        <v>2002</v>
      </c>
      <c r="B251" s="149">
        <v>8</v>
      </c>
      <c r="C251" s="150">
        <v>702.3</v>
      </c>
      <c r="D251" s="117">
        <v>8.9999999999999993E-3</v>
      </c>
      <c r="E251" s="148"/>
    </row>
    <row r="252" spans="1:5" ht="11.25">
      <c r="A252" s="149">
        <v>2002</v>
      </c>
      <c r="B252" s="149">
        <v>9</v>
      </c>
      <c r="C252" s="149">
        <v>726.98</v>
      </c>
      <c r="D252" s="117">
        <v>3.5000000000000003E-2</v>
      </c>
      <c r="E252" s="148"/>
    </row>
    <row r="253" spans="1:5" ht="11.25">
      <c r="A253" s="149">
        <v>2002</v>
      </c>
      <c r="B253" s="149">
        <v>10</v>
      </c>
      <c r="C253" s="149">
        <v>742.32</v>
      </c>
      <c r="D253" s="117">
        <v>2.1000000000000001E-2</v>
      </c>
      <c r="E253" s="148"/>
    </row>
    <row r="254" spans="1:5" ht="11.25">
      <c r="A254" s="149">
        <v>2002</v>
      </c>
      <c r="B254" s="149">
        <v>11</v>
      </c>
      <c r="C254" s="149">
        <v>709.48</v>
      </c>
      <c r="D254" s="117">
        <v>-4.3999999999999997E-2</v>
      </c>
      <c r="E254" s="148"/>
    </row>
    <row r="255" spans="1:5" ht="11.25">
      <c r="A255" s="149">
        <v>2002</v>
      </c>
      <c r="B255" s="149">
        <v>12</v>
      </c>
      <c r="C255" s="149">
        <v>701.95</v>
      </c>
      <c r="D255" s="117">
        <v>-1.0999999999999999E-2</v>
      </c>
      <c r="E255" s="148"/>
    </row>
    <row r="256" spans="1:5" ht="11.25">
      <c r="A256" s="149">
        <v>2003</v>
      </c>
      <c r="B256" s="149">
        <v>1</v>
      </c>
      <c r="C256" s="155">
        <v>722.48</v>
      </c>
      <c r="D256" s="117">
        <v>2.9000000000000001E-2</v>
      </c>
      <c r="E256" s="148"/>
    </row>
    <row r="257" spans="1:5" ht="11.25">
      <c r="A257" s="149">
        <v>2003</v>
      </c>
      <c r="B257" s="149">
        <v>2</v>
      </c>
      <c r="C257" s="155">
        <v>745.21</v>
      </c>
      <c r="D257" s="117">
        <v>3.1E-2</v>
      </c>
      <c r="E257" s="148"/>
    </row>
    <row r="258" spans="1:5" ht="11.25">
      <c r="A258" s="149">
        <v>2003</v>
      </c>
      <c r="B258" s="149">
        <v>3</v>
      </c>
      <c r="C258" s="155">
        <v>743.28</v>
      </c>
      <c r="D258" s="117">
        <v>-3.0000000000000001E-3</v>
      </c>
      <c r="E258" s="148"/>
    </row>
    <row r="259" spans="1:5" ht="11.25">
      <c r="A259" s="149">
        <v>2003</v>
      </c>
      <c r="B259" s="149">
        <v>4</v>
      </c>
      <c r="C259" s="155">
        <v>718.25</v>
      </c>
      <c r="D259" s="117">
        <v>-3.4000000000000002E-2</v>
      </c>
      <c r="E259" s="148"/>
    </row>
    <row r="260" spans="1:5" ht="11.25">
      <c r="A260" s="149">
        <v>2003</v>
      </c>
      <c r="B260" s="149">
        <v>5</v>
      </c>
      <c r="C260" s="155">
        <v>703.58</v>
      </c>
      <c r="D260" s="117">
        <v>-0.02</v>
      </c>
      <c r="E260" s="148"/>
    </row>
    <row r="261" spans="1:5" ht="11.25">
      <c r="A261" s="149">
        <v>2003</v>
      </c>
      <c r="B261" s="149">
        <v>6</v>
      </c>
      <c r="C261" s="155">
        <v>709.18</v>
      </c>
      <c r="D261" s="117">
        <v>8.0000000000000002E-3</v>
      </c>
      <c r="E261" s="148"/>
    </row>
    <row r="262" spans="1:5" ht="11.25">
      <c r="A262" s="149">
        <v>2003</v>
      </c>
      <c r="B262" s="149">
        <v>7</v>
      </c>
      <c r="C262" s="155">
        <v>701.14</v>
      </c>
      <c r="D262" s="117">
        <v>-1.0999999999999999E-2</v>
      </c>
      <c r="E262" s="148"/>
    </row>
    <row r="263" spans="1:5" ht="11.25">
      <c r="A263" s="149">
        <v>2003</v>
      </c>
      <c r="B263" s="149">
        <v>8</v>
      </c>
      <c r="C263" s="150">
        <v>703.77</v>
      </c>
      <c r="D263" s="117">
        <v>4.0000000000000001E-3</v>
      </c>
      <c r="E263" s="148"/>
    </row>
    <row r="264" spans="1:5" ht="11.25">
      <c r="A264" s="149">
        <v>2003</v>
      </c>
      <c r="B264" s="149">
        <v>9</v>
      </c>
      <c r="C264" s="150">
        <v>675.44</v>
      </c>
      <c r="D264" s="117">
        <v>-0.04</v>
      </c>
      <c r="E264" s="148"/>
    </row>
    <row r="265" spans="1:5" ht="11.25">
      <c r="A265" s="149">
        <v>2003</v>
      </c>
      <c r="B265" s="149">
        <v>10</v>
      </c>
      <c r="C265" s="150">
        <v>646.07000000000005</v>
      </c>
      <c r="D265" s="117">
        <v>-4.2999999999999997E-2</v>
      </c>
      <c r="E265" s="148"/>
    </row>
    <row r="266" spans="1:5" ht="11.25">
      <c r="A266" s="149">
        <v>2003</v>
      </c>
      <c r="B266" s="149">
        <v>11</v>
      </c>
      <c r="C266" s="150">
        <v>625.47</v>
      </c>
      <c r="D266" s="117">
        <v>-3.2000000000000001E-2</v>
      </c>
      <c r="E266" s="148"/>
    </row>
    <row r="267" spans="1:5" ht="11.25">
      <c r="A267" s="149">
        <v>2003</v>
      </c>
      <c r="B267" s="149">
        <v>12</v>
      </c>
      <c r="C267" s="150">
        <v>602.9</v>
      </c>
      <c r="D267" s="117">
        <v>-3.5999999999999997E-2</v>
      </c>
      <c r="E267" s="148"/>
    </row>
    <row r="268" spans="1:5" ht="11.25">
      <c r="A268" s="149">
        <v>2004</v>
      </c>
      <c r="B268" s="149">
        <v>1</v>
      </c>
      <c r="C268" s="155">
        <v>573.64</v>
      </c>
      <c r="D268" s="117">
        <v>-4.9000000000000002E-2</v>
      </c>
      <c r="E268" s="148"/>
    </row>
    <row r="269" spans="1:5" ht="11.25">
      <c r="A269" s="149">
        <v>2004</v>
      </c>
      <c r="B269" s="149">
        <v>2</v>
      </c>
      <c r="C269" s="155">
        <v>584.30999999999995</v>
      </c>
      <c r="D269" s="117">
        <v>1.9E-2</v>
      </c>
      <c r="E269" s="148"/>
    </row>
    <row r="270" spans="1:5" ht="11.25">
      <c r="A270" s="149">
        <v>2004</v>
      </c>
      <c r="B270" s="149">
        <v>3</v>
      </c>
      <c r="C270" s="150">
        <v>603.91</v>
      </c>
      <c r="D270" s="117">
        <v>3.4000000000000002E-2</v>
      </c>
      <c r="E270" s="148"/>
    </row>
    <row r="271" spans="1:5" ht="11.25">
      <c r="A271" s="149">
        <v>2004</v>
      </c>
      <c r="B271" s="149">
        <v>4</v>
      </c>
      <c r="C271" s="150">
        <v>608.19000000000005</v>
      </c>
      <c r="D271" s="117">
        <v>7.0000000000000001E-3</v>
      </c>
      <c r="E271" s="148"/>
    </row>
    <row r="272" spans="1:5" ht="11.25">
      <c r="A272" s="149">
        <v>2004</v>
      </c>
      <c r="B272" s="149">
        <v>5</v>
      </c>
      <c r="C272" s="150">
        <v>635.76</v>
      </c>
      <c r="D272" s="117">
        <v>4.4999999999999998E-2</v>
      </c>
      <c r="E272" s="148"/>
    </row>
    <row r="273" spans="1:5" ht="11.25">
      <c r="A273" s="149">
        <v>2004</v>
      </c>
      <c r="B273" s="149">
        <v>6</v>
      </c>
      <c r="C273" s="150">
        <v>643.5</v>
      </c>
      <c r="D273" s="117">
        <v>1.2E-2</v>
      </c>
      <c r="E273" s="148"/>
    </row>
    <row r="274" spans="1:5" ht="11.25">
      <c r="A274" s="149">
        <v>2004</v>
      </c>
      <c r="B274" s="149">
        <v>7</v>
      </c>
      <c r="C274" s="150">
        <v>632.28</v>
      </c>
      <c r="D274" s="117">
        <v>-1.7000000000000001E-2</v>
      </c>
      <c r="E274" s="148"/>
    </row>
    <row r="275" spans="1:5" ht="11.25">
      <c r="A275" s="149">
        <v>2004</v>
      </c>
      <c r="B275" s="149">
        <v>8</v>
      </c>
      <c r="C275" s="150">
        <v>635.92999999999995</v>
      </c>
      <c r="D275" s="117">
        <v>6.0000000000000001E-3</v>
      </c>
      <c r="E275" s="148"/>
    </row>
    <row r="276" spans="1:5" ht="11.25">
      <c r="A276" s="149">
        <v>2004</v>
      </c>
      <c r="B276" s="149">
        <v>9</v>
      </c>
      <c r="C276" s="150">
        <v>616.54999999999995</v>
      </c>
      <c r="D276" s="117">
        <v>-0.03</v>
      </c>
      <c r="E276" s="148"/>
    </row>
    <row r="277" spans="1:5" ht="11.25">
      <c r="A277" s="149">
        <v>2004</v>
      </c>
      <c r="B277" s="149">
        <v>10</v>
      </c>
      <c r="C277" s="150">
        <v>607.28</v>
      </c>
      <c r="D277" s="117">
        <v>-1.4999999999999999E-2</v>
      </c>
      <c r="E277" s="148"/>
    </row>
    <row r="278" spans="1:5" ht="11.25">
      <c r="A278" s="149">
        <v>2004</v>
      </c>
      <c r="B278" s="149">
        <v>11</v>
      </c>
      <c r="C278" s="150">
        <v>596.72</v>
      </c>
      <c r="D278" s="117">
        <v>-1.7000000000000001E-2</v>
      </c>
      <c r="E278" s="148"/>
    </row>
    <row r="279" spans="1:5" ht="11.25">
      <c r="A279" s="149">
        <v>2004</v>
      </c>
      <c r="B279" s="149">
        <v>12</v>
      </c>
      <c r="C279" s="150">
        <v>576.16999999999996</v>
      </c>
      <c r="D279" s="117">
        <v>-3.4000000000000002E-2</v>
      </c>
      <c r="E279" s="148"/>
    </row>
    <row r="280" spans="1:5" ht="11.25">
      <c r="A280" s="149">
        <v>2005</v>
      </c>
      <c r="B280" s="149">
        <v>1</v>
      </c>
      <c r="C280" s="150">
        <v>574.12</v>
      </c>
      <c r="D280" s="117">
        <v>-4.0000000000000001E-3</v>
      </c>
      <c r="E280" s="148"/>
    </row>
    <row r="281" spans="1:5" ht="11.25">
      <c r="A281" s="149">
        <v>2005</v>
      </c>
      <c r="B281" s="149">
        <v>2</v>
      </c>
      <c r="C281" s="150">
        <v>573.58000000000004</v>
      </c>
      <c r="D281" s="117">
        <v>-1E-3</v>
      </c>
      <c r="E281" s="148"/>
    </row>
    <row r="282" spans="1:5" ht="11.25">
      <c r="A282" s="149">
        <v>2005</v>
      </c>
      <c r="B282" s="149">
        <v>3</v>
      </c>
      <c r="C282" s="150">
        <v>586.48</v>
      </c>
      <c r="D282" s="117">
        <v>2.1999999999999999E-2</v>
      </c>
      <c r="E282" s="148"/>
    </row>
    <row r="283" spans="1:5" ht="11.25">
      <c r="A283" s="149">
        <v>2005</v>
      </c>
      <c r="B283" s="149">
        <v>4</v>
      </c>
      <c r="C283" s="150">
        <v>580.46</v>
      </c>
      <c r="D283" s="117">
        <v>-0.01</v>
      </c>
      <c r="E283" s="148"/>
    </row>
    <row r="284" spans="1:5" ht="11.25">
      <c r="A284" s="149">
        <v>2005</v>
      </c>
      <c r="B284" s="149">
        <v>5</v>
      </c>
      <c r="C284" s="150">
        <v>578.30999999999995</v>
      </c>
      <c r="D284" s="117">
        <v>-4.0000000000000001E-3</v>
      </c>
      <c r="E284" s="148"/>
    </row>
    <row r="285" spans="1:5" ht="11.25">
      <c r="A285" s="149">
        <v>2005</v>
      </c>
      <c r="B285" s="149">
        <v>6</v>
      </c>
      <c r="C285" s="150">
        <v>585.47</v>
      </c>
      <c r="D285" s="117">
        <v>1.2E-2</v>
      </c>
      <c r="E285" s="148"/>
    </row>
    <row r="286" spans="1:5" ht="11.25">
      <c r="A286" s="149">
        <v>2005</v>
      </c>
      <c r="B286" s="149">
        <v>7</v>
      </c>
      <c r="C286" s="150">
        <v>575.77</v>
      </c>
      <c r="D286" s="117">
        <v>-1.7000000000000001E-2</v>
      </c>
      <c r="E286" s="148"/>
    </row>
    <row r="287" spans="1:5" ht="11.25">
      <c r="A287" s="149">
        <v>2005</v>
      </c>
      <c r="B287" s="149">
        <v>8</v>
      </c>
      <c r="C287" s="150">
        <v>546.61</v>
      </c>
      <c r="D287" s="117">
        <v>-5.0999999999999997E-2</v>
      </c>
      <c r="E287" s="148"/>
    </row>
    <row r="288" spans="1:5" ht="11.25">
      <c r="A288" s="149">
        <v>2005</v>
      </c>
      <c r="B288" s="149">
        <v>9</v>
      </c>
      <c r="C288" s="150">
        <v>536.70000000000005</v>
      </c>
      <c r="D288" s="117">
        <v>-1.7999999999999999E-2</v>
      </c>
      <c r="E288" s="148"/>
    </row>
    <row r="289" spans="1:5" ht="11.25">
      <c r="A289" s="149">
        <v>2005</v>
      </c>
      <c r="B289" s="149">
        <v>10</v>
      </c>
      <c r="C289" s="150">
        <v>535.5</v>
      </c>
      <c r="D289" s="117">
        <v>-2E-3</v>
      </c>
      <c r="E289" s="148"/>
    </row>
    <row r="290" spans="1:5" ht="11.25">
      <c r="A290" s="149">
        <v>2005</v>
      </c>
      <c r="B290" s="149">
        <v>11</v>
      </c>
      <c r="C290" s="150">
        <v>529.88</v>
      </c>
      <c r="D290" s="117">
        <v>-0.01</v>
      </c>
      <c r="E290" s="148"/>
    </row>
    <row r="291" spans="1:5" ht="11.25">
      <c r="A291" s="149">
        <v>2005</v>
      </c>
      <c r="B291" s="149">
        <v>12</v>
      </c>
      <c r="C291" s="150">
        <v>514.33000000000004</v>
      </c>
      <c r="D291" s="117">
        <v>-2.9000000000000001E-2</v>
      </c>
      <c r="E291" s="148"/>
    </row>
    <row r="292" spans="1:5" ht="11.25">
      <c r="A292" s="149">
        <v>2006</v>
      </c>
      <c r="B292" s="149">
        <v>1</v>
      </c>
      <c r="C292" s="150">
        <v>524.48</v>
      </c>
      <c r="D292" s="117">
        <v>0.02</v>
      </c>
      <c r="E292" s="148"/>
    </row>
    <row r="293" spans="1:5" ht="11.25">
      <c r="A293" s="149">
        <v>2006</v>
      </c>
      <c r="B293" s="149">
        <v>2</v>
      </c>
      <c r="C293" s="150">
        <v>525.70000000000005</v>
      </c>
      <c r="D293" s="117">
        <v>2E-3</v>
      </c>
      <c r="E293" s="148"/>
    </row>
    <row r="294" spans="1:5" ht="11.25">
      <c r="A294" s="149">
        <v>2006</v>
      </c>
      <c r="B294" s="149">
        <v>3</v>
      </c>
      <c r="C294" s="150">
        <v>528.77</v>
      </c>
      <c r="D294" s="117">
        <v>6.0000000000000001E-3</v>
      </c>
      <c r="E294" s="148"/>
    </row>
    <row r="295" spans="1:5" ht="11.25">
      <c r="A295" s="149">
        <v>2006</v>
      </c>
      <c r="B295" s="149">
        <v>4</v>
      </c>
      <c r="C295" s="150">
        <v>517.33000000000004</v>
      </c>
      <c r="D295" s="117">
        <v>-2.1999999999999999E-2</v>
      </c>
      <c r="E295" s="148"/>
    </row>
    <row r="296" spans="1:5" ht="11.25">
      <c r="A296" s="149">
        <v>2006</v>
      </c>
      <c r="B296" s="149">
        <v>5</v>
      </c>
      <c r="C296" s="150">
        <v>520.79</v>
      </c>
      <c r="D296" s="117">
        <v>7.0000000000000001E-3</v>
      </c>
      <c r="E296" s="148"/>
    </row>
    <row r="297" spans="1:5" ht="11.25">
      <c r="A297" s="149">
        <v>2006</v>
      </c>
      <c r="B297" s="149">
        <v>6</v>
      </c>
      <c r="C297" s="150">
        <v>542.46</v>
      </c>
      <c r="D297" s="117">
        <v>4.2000000000000003E-2</v>
      </c>
      <c r="E297" s="148"/>
    </row>
    <row r="298" spans="1:5" ht="11.25">
      <c r="A298" s="149">
        <v>2006</v>
      </c>
      <c r="B298" s="149">
        <v>7</v>
      </c>
      <c r="C298" s="150">
        <v>540.62</v>
      </c>
      <c r="D298" s="117">
        <v>-3.0000000000000001E-3</v>
      </c>
      <c r="E298" s="148"/>
    </row>
    <row r="299" spans="1:5" ht="11.25">
      <c r="A299" s="149">
        <v>2006</v>
      </c>
      <c r="B299" s="149">
        <v>8</v>
      </c>
      <c r="C299" s="150">
        <v>538.53</v>
      </c>
      <c r="D299" s="117">
        <v>-4.0000000000000001E-3</v>
      </c>
      <c r="E299" s="148"/>
    </row>
    <row r="300" spans="1:5" ht="11.25">
      <c r="A300" s="149">
        <v>2006</v>
      </c>
      <c r="B300" s="149">
        <v>9</v>
      </c>
      <c r="C300" s="150">
        <v>538.65</v>
      </c>
      <c r="D300" s="117">
        <v>0</v>
      </c>
      <c r="E300" s="148"/>
    </row>
    <row r="301" spans="1:5" ht="11.25">
      <c r="A301" s="149">
        <v>2006</v>
      </c>
      <c r="B301" s="149">
        <v>10</v>
      </c>
      <c r="C301" s="150">
        <v>530.95000000000005</v>
      </c>
      <c r="D301" s="117">
        <v>-1.4E-2</v>
      </c>
      <c r="E301" s="148"/>
    </row>
    <row r="302" spans="1:5" ht="11.25">
      <c r="A302" s="149">
        <v>2006</v>
      </c>
      <c r="B302" s="149">
        <v>11</v>
      </c>
      <c r="C302" s="150">
        <v>527.44000000000005</v>
      </c>
      <c r="D302" s="117">
        <v>-7.0000000000000001E-3</v>
      </c>
      <c r="E302" s="148"/>
    </row>
    <row r="303" spans="1:5" ht="11.25">
      <c r="A303" s="149">
        <v>2006</v>
      </c>
      <c r="B303" s="149">
        <v>12</v>
      </c>
      <c r="C303" s="150">
        <v>527.58000000000004</v>
      </c>
      <c r="D303" s="117">
        <v>0</v>
      </c>
      <c r="E303" s="148"/>
    </row>
    <row r="304" spans="1:5" ht="11.25">
      <c r="A304" s="149">
        <v>2007</v>
      </c>
      <c r="B304" s="149">
        <v>1</v>
      </c>
      <c r="C304" s="150">
        <v>540.51</v>
      </c>
      <c r="D304" s="117">
        <v>2.5000000000000001E-2</v>
      </c>
      <c r="E304" s="148"/>
    </row>
    <row r="305" spans="1:5" ht="11.25">
      <c r="A305" s="149">
        <v>2007</v>
      </c>
      <c r="B305" s="149">
        <v>2</v>
      </c>
      <c r="C305" s="150">
        <v>542.27</v>
      </c>
      <c r="D305" s="117">
        <v>3.0000000000000001E-3</v>
      </c>
      <c r="E305" s="148"/>
    </row>
    <row r="306" spans="1:5" ht="11.25">
      <c r="A306" s="149">
        <v>2007</v>
      </c>
      <c r="B306" s="149">
        <v>3</v>
      </c>
      <c r="C306" s="150">
        <v>538.49</v>
      </c>
      <c r="D306" s="117">
        <v>-7.0000000000000001E-3</v>
      </c>
      <c r="E306" s="148"/>
    </row>
    <row r="307" spans="1:5" ht="11.25">
      <c r="A307" s="149">
        <v>2007</v>
      </c>
      <c r="B307" s="149">
        <v>4</v>
      </c>
      <c r="C307" s="150">
        <v>532.29999999999995</v>
      </c>
      <c r="D307" s="117">
        <v>-1.0999999999999999E-2</v>
      </c>
      <c r="E307" s="148"/>
    </row>
    <row r="308" spans="1:5" ht="11.25">
      <c r="A308" s="149">
        <v>2007</v>
      </c>
      <c r="B308" s="149">
        <v>5</v>
      </c>
      <c r="C308" s="150">
        <v>522.02</v>
      </c>
      <c r="D308" s="117">
        <v>-1.9E-2</v>
      </c>
      <c r="E308" s="148"/>
    </row>
    <row r="309" spans="1:5" ht="11.25">
      <c r="A309" s="149">
        <v>2007</v>
      </c>
      <c r="B309" s="149">
        <v>6</v>
      </c>
      <c r="C309" s="150">
        <v>526.72</v>
      </c>
      <c r="D309" s="117">
        <v>8.9999999999999993E-3</v>
      </c>
      <c r="E309" s="148"/>
    </row>
    <row r="310" spans="1:5" ht="11.25">
      <c r="A310" s="149">
        <v>2007</v>
      </c>
      <c r="B310" s="149">
        <v>7</v>
      </c>
      <c r="C310" s="150">
        <v>519.79999999999995</v>
      </c>
      <c r="D310" s="117">
        <v>-1.2999999999999999E-2</v>
      </c>
      <c r="E310" s="148"/>
    </row>
    <row r="311" spans="1:5" ht="11.25">
      <c r="A311" s="149">
        <v>2007</v>
      </c>
      <c r="B311" s="149">
        <v>8</v>
      </c>
      <c r="C311" s="150">
        <v>522.91999999999996</v>
      </c>
      <c r="D311" s="117">
        <v>6.0000000000000001E-3</v>
      </c>
      <c r="E311" s="148"/>
    </row>
    <row r="312" spans="1:5" ht="11.25">
      <c r="A312" s="149">
        <v>2007</v>
      </c>
      <c r="B312" s="149">
        <v>9</v>
      </c>
      <c r="C312" s="150">
        <v>516.91</v>
      </c>
      <c r="D312" s="117">
        <v>-1.0999999999999999E-2</v>
      </c>
      <c r="E312" s="148"/>
    </row>
    <row r="313" spans="1:5" ht="11.25">
      <c r="A313" s="149">
        <v>2007</v>
      </c>
      <c r="B313" s="149">
        <v>10</v>
      </c>
      <c r="C313" s="150">
        <v>501.44</v>
      </c>
      <c r="D313" s="117">
        <v>-0.03</v>
      </c>
      <c r="E313" s="148"/>
    </row>
    <row r="314" spans="1:5" ht="11.25">
      <c r="A314" s="149">
        <v>2007</v>
      </c>
      <c r="B314" s="149">
        <v>11</v>
      </c>
      <c r="C314" s="150">
        <v>506.95</v>
      </c>
      <c r="D314" s="117">
        <v>1.0999999999999999E-2</v>
      </c>
      <c r="E314" s="148"/>
    </row>
    <row r="315" spans="1:5" ht="11.25">
      <c r="A315" s="149">
        <v>2007</v>
      </c>
      <c r="B315" s="149">
        <v>12</v>
      </c>
      <c r="C315" s="150">
        <v>499.28</v>
      </c>
      <c r="D315" s="117">
        <v>-1.4999999999999999E-2</v>
      </c>
      <c r="E315" s="148"/>
    </row>
    <row r="316" spans="1:5" ht="11.25">
      <c r="A316" s="149">
        <v>2008</v>
      </c>
      <c r="B316" s="149">
        <v>1</v>
      </c>
      <c r="C316" s="150">
        <v>480.9</v>
      </c>
      <c r="D316" s="117">
        <v>-3.6999999999999998E-2</v>
      </c>
      <c r="E316" s="148"/>
    </row>
    <row r="317" spans="1:5" ht="11.25">
      <c r="A317" s="149">
        <v>2008</v>
      </c>
      <c r="B317" s="149">
        <v>2</v>
      </c>
      <c r="C317" s="150">
        <v>467.22</v>
      </c>
      <c r="D317" s="117">
        <v>-2.8000000000000001E-2</v>
      </c>
      <c r="E317" s="148"/>
    </row>
    <row r="318" spans="1:5" ht="11.25">
      <c r="A318" s="149">
        <v>2008</v>
      </c>
      <c r="B318" s="149">
        <v>3</v>
      </c>
      <c r="C318" s="150">
        <v>442.94</v>
      </c>
      <c r="D318" s="117">
        <v>-5.1999999999999998E-2</v>
      </c>
      <c r="E318" s="148"/>
    </row>
    <row r="319" spans="1:5" ht="11.25">
      <c r="A319" s="149">
        <v>2008</v>
      </c>
      <c r="B319" s="149">
        <v>4</v>
      </c>
      <c r="C319" s="150">
        <v>446.43</v>
      </c>
      <c r="D319" s="117">
        <v>8.0000000000000002E-3</v>
      </c>
      <c r="E319" s="148"/>
    </row>
    <row r="320" spans="1:5" ht="11.25">
      <c r="A320" s="149">
        <v>2008</v>
      </c>
      <c r="B320" s="149">
        <v>5</v>
      </c>
      <c r="C320" s="150">
        <v>470.1</v>
      </c>
      <c r="D320" s="117">
        <v>5.2999999999999999E-2</v>
      </c>
      <c r="E320" s="148"/>
    </row>
    <row r="321" spans="1:5" ht="11.25">
      <c r="A321" s="149">
        <v>2008</v>
      </c>
      <c r="B321" s="149">
        <v>6</v>
      </c>
      <c r="C321" s="150">
        <v>493.61</v>
      </c>
      <c r="D321" s="117">
        <v>0.05</v>
      </c>
      <c r="E321" s="148"/>
    </row>
    <row r="322" spans="1:5" ht="11.25">
      <c r="A322" s="149">
        <v>2008</v>
      </c>
      <c r="B322" s="149">
        <v>7</v>
      </c>
      <c r="C322" s="150">
        <v>502.24</v>
      </c>
      <c r="D322" s="117">
        <v>1.7000000000000001E-2</v>
      </c>
      <c r="E322" s="148"/>
    </row>
    <row r="323" spans="1:5" ht="11.25">
      <c r="A323" s="149">
        <v>2008</v>
      </c>
      <c r="B323" s="149">
        <v>8</v>
      </c>
      <c r="C323" s="150">
        <v>516.70000000000005</v>
      </c>
      <c r="D323" s="117">
        <v>2.9000000000000001E-2</v>
      </c>
      <c r="E323" s="148"/>
    </row>
    <row r="324" spans="1:5" ht="11.25">
      <c r="A324" s="149">
        <v>2008</v>
      </c>
      <c r="B324" s="149">
        <v>9</v>
      </c>
      <c r="C324" s="150">
        <v>530.16999999999996</v>
      </c>
      <c r="D324" s="117">
        <v>2.5999999999999999E-2</v>
      </c>
      <c r="E324" s="148"/>
    </row>
    <row r="325" spans="1:5" ht="11.25">
      <c r="A325" s="149">
        <v>2008</v>
      </c>
      <c r="B325" s="149">
        <v>10</v>
      </c>
      <c r="C325" s="150">
        <v>618.39</v>
      </c>
      <c r="D325" s="117">
        <v>0.16600000000000001</v>
      </c>
      <c r="E325" s="148"/>
    </row>
    <row r="326" spans="1:5" ht="11.25">
      <c r="A326" s="149">
        <v>2008</v>
      </c>
      <c r="B326" s="149">
        <v>11</v>
      </c>
      <c r="C326" s="150">
        <v>651.51</v>
      </c>
      <c r="D326" s="117">
        <v>5.3999999999999999E-2</v>
      </c>
      <c r="E326" s="148"/>
    </row>
    <row r="327" spans="1:5" ht="11.25">
      <c r="A327" s="149">
        <v>2008</v>
      </c>
      <c r="B327" s="149">
        <v>12</v>
      </c>
      <c r="C327" s="150">
        <v>649.32000000000005</v>
      </c>
      <c r="D327" s="117">
        <v>-3.0000000000000001E-3</v>
      </c>
      <c r="E327" s="148"/>
    </row>
    <row r="328" spans="1:5" ht="11.25">
      <c r="A328" s="149">
        <v>2009</v>
      </c>
      <c r="B328" s="149">
        <v>1</v>
      </c>
      <c r="C328" s="150">
        <v>623.01</v>
      </c>
      <c r="D328" s="117">
        <v>-4.1000000000000002E-2</v>
      </c>
      <c r="E328" s="148"/>
    </row>
    <row r="329" spans="1:5" ht="11.25">
      <c r="A329" s="149">
        <v>2009</v>
      </c>
      <c r="B329" s="149">
        <v>2</v>
      </c>
      <c r="C329" s="150">
        <v>606</v>
      </c>
      <c r="D329" s="117">
        <v>-2.7E-2</v>
      </c>
      <c r="E329" s="148"/>
    </row>
    <row r="330" spans="1:5" ht="11.25">
      <c r="A330" s="149">
        <v>2009</v>
      </c>
      <c r="B330" s="149">
        <v>3</v>
      </c>
      <c r="C330" s="150">
        <v>592.92999999999995</v>
      </c>
      <c r="D330" s="117">
        <v>-2.1999999999999999E-2</v>
      </c>
      <c r="E330" s="148"/>
    </row>
    <row r="331" spans="1:5" ht="11.25">
      <c r="A331" s="149">
        <v>2009</v>
      </c>
      <c r="B331" s="149">
        <v>4</v>
      </c>
      <c r="C331" s="150">
        <v>583.17999999999995</v>
      </c>
      <c r="D331" s="117">
        <v>-1.6E-2</v>
      </c>
      <c r="E331" s="148"/>
    </row>
    <row r="332" spans="1:5" ht="11.25">
      <c r="A332" s="149">
        <v>2009</v>
      </c>
      <c r="B332" s="149">
        <v>5</v>
      </c>
      <c r="C332" s="150">
        <v>565.72</v>
      </c>
      <c r="D332" s="117">
        <v>-0.03</v>
      </c>
      <c r="E332" s="148"/>
    </row>
    <row r="333" spans="1:5" ht="11.25">
      <c r="A333" s="149">
        <v>2009</v>
      </c>
      <c r="B333" s="149">
        <v>6</v>
      </c>
      <c r="C333" s="150">
        <v>553.08000000000004</v>
      </c>
      <c r="D333" s="117">
        <v>-2.1999999999999999E-2</v>
      </c>
      <c r="E333" s="148"/>
    </row>
    <row r="334" spans="1:5" ht="11.25">
      <c r="A334" s="149">
        <v>2009</v>
      </c>
      <c r="B334" s="149">
        <v>7</v>
      </c>
      <c r="C334" s="150">
        <v>540.41999999999996</v>
      </c>
      <c r="D334" s="117">
        <v>-2.3E-2</v>
      </c>
      <c r="E334" s="148"/>
    </row>
    <row r="335" spans="1:5" ht="11.25">
      <c r="A335" s="149">
        <v>2009</v>
      </c>
      <c r="B335" s="149">
        <v>8</v>
      </c>
      <c r="C335" s="150">
        <v>546.88</v>
      </c>
      <c r="D335" s="117">
        <v>1.2E-2</v>
      </c>
      <c r="E335" s="148"/>
    </row>
    <row r="336" spans="1:5" ht="11.25">
      <c r="A336" s="149">
        <v>2009</v>
      </c>
      <c r="B336" s="149">
        <v>9</v>
      </c>
      <c r="C336" s="150">
        <v>549.07000000000005</v>
      </c>
      <c r="D336" s="117">
        <v>4.0000000000000001E-3</v>
      </c>
      <c r="E336" s="148"/>
    </row>
    <row r="337" spans="1:5" ht="11.25">
      <c r="A337" s="149">
        <v>2009</v>
      </c>
      <c r="B337" s="149">
        <v>10</v>
      </c>
      <c r="C337" s="150">
        <v>545.83000000000004</v>
      </c>
      <c r="D337" s="117">
        <v>-6.0000000000000001E-3</v>
      </c>
      <c r="E337" s="148"/>
    </row>
    <row r="338" spans="1:5" ht="11.25">
      <c r="A338" s="149">
        <v>2009</v>
      </c>
      <c r="B338" s="149">
        <v>11</v>
      </c>
      <c r="C338" s="150">
        <v>507.78</v>
      </c>
      <c r="D338" s="117">
        <v>-7.0000000000000007E-2</v>
      </c>
      <c r="E338" s="148"/>
    </row>
    <row r="339" spans="1:5" ht="11.25">
      <c r="A339" s="149">
        <v>2009</v>
      </c>
      <c r="B339" s="149">
        <v>12</v>
      </c>
      <c r="C339" s="150">
        <v>501.45</v>
      </c>
      <c r="D339" s="117">
        <v>-1.2E-2</v>
      </c>
      <c r="E339" s="148"/>
    </row>
    <row r="340" spans="1:5" ht="11.25">
      <c r="A340" s="149">
        <v>2010</v>
      </c>
      <c r="B340" s="149">
        <v>1</v>
      </c>
      <c r="C340" s="150">
        <v>500.66</v>
      </c>
      <c r="D340" s="117">
        <v>-2E-3</v>
      </c>
      <c r="E340" s="148"/>
    </row>
    <row r="341" spans="1:5" ht="11.25">
      <c r="A341" s="149">
        <v>2010</v>
      </c>
      <c r="B341" s="149">
        <v>2</v>
      </c>
      <c r="C341" s="150">
        <v>532.55999999999995</v>
      </c>
      <c r="D341" s="117">
        <v>6.4000000000000001E-2</v>
      </c>
      <c r="E341" s="148"/>
    </row>
    <row r="342" spans="1:5" ht="11.25">
      <c r="A342" s="149">
        <v>2010</v>
      </c>
      <c r="B342" s="149">
        <v>3</v>
      </c>
      <c r="C342" s="150">
        <v>523.16</v>
      </c>
      <c r="D342" s="117">
        <v>-1.7999999999999999E-2</v>
      </c>
      <c r="E342" s="148"/>
    </row>
    <row r="343" spans="1:5" ht="11.25">
      <c r="A343" s="149">
        <v>2010</v>
      </c>
      <c r="B343" s="149">
        <v>4</v>
      </c>
      <c r="C343" s="150">
        <v>520.62</v>
      </c>
      <c r="D343" s="117">
        <v>-5.0000000000000001E-3</v>
      </c>
      <c r="E343" s="148"/>
    </row>
    <row r="344" spans="1:5" ht="11.25">
      <c r="A344" s="149">
        <v>2010</v>
      </c>
      <c r="B344" s="149">
        <v>5</v>
      </c>
      <c r="C344" s="150">
        <v>533.21</v>
      </c>
      <c r="D344" s="117">
        <v>2.4E-2</v>
      </c>
      <c r="E344" s="148"/>
    </row>
    <row r="345" spans="1:5" ht="11.25">
      <c r="A345" s="149">
        <v>2010</v>
      </c>
      <c r="B345" s="149">
        <v>6</v>
      </c>
      <c r="C345" s="150">
        <v>536.66999999999996</v>
      </c>
      <c r="D345" s="117">
        <v>6.0000000000000001E-3</v>
      </c>
      <c r="E345" s="148"/>
    </row>
    <row r="346" spans="1:5" ht="11.25">
      <c r="A346" s="149">
        <v>2010</v>
      </c>
      <c r="B346" s="149">
        <v>7</v>
      </c>
      <c r="C346" s="150">
        <v>531.72</v>
      </c>
      <c r="D346" s="117">
        <v>-8.9999999999999993E-3</v>
      </c>
      <c r="E346" s="148"/>
    </row>
    <row r="347" spans="1:5" ht="11.25">
      <c r="A347" s="149">
        <v>2010</v>
      </c>
      <c r="B347" s="149">
        <v>8</v>
      </c>
      <c r="C347" s="150">
        <v>509.32</v>
      </c>
      <c r="D347" s="117">
        <v>-4.2000000000000003E-2</v>
      </c>
      <c r="E347" s="148"/>
    </row>
    <row r="348" spans="1:5" ht="11.25">
      <c r="A348" s="149">
        <v>2010</v>
      </c>
      <c r="B348" s="149">
        <v>9</v>
      </c>
      <c r="C348" s="150">
        <v>493.93</v>
      </c>
      <c r="D348" s="117">
        <v>-0.03</v>
      </c>
      <c r="E348" s="148"/>
    </row>
    <row r="349" spans="1:5" ht="11.25">
      <c r="A349" s="149">
        <v>2010</v>
      </c>
      <c r="B349" s="149">
        <v>10</v>
      </c>
      <c r="C349" s="150">
        <v>484.04</v>
      </c>
      <c r="D349" s="117">
        <v>-0.02</v>
      </c>
      <c r="E349" s="148"/>
    </row>
    <row r="350" spans="1:5" ht="11.25">
      <c r="A350" s="149">
        <v>2010</v>
      </c>
      <c r="B350" s="149">
        <v>11</v>
      </c>
      <c r="C350" s="150">
        <v>482.32</v>
      </c>
      <c r="D350" s="117">
        <v>-4.0000000000000001E-3</v>
      </c>
      <c r="E350" s="148"/>
    </row>
    <row r="351" spans="1:5" ht="11.25">
      <c r="A351" s="149">
        <v>2010</v>
      </c>
      <c r="B351" s="149">
        <v>12</v>
      </c>
      <c r="C351" s="150">
        <v>474.78</v>
      </c>
      <c r="D351" s="117">
        <v>-1.6E-2</v>
      </c>
      <c r="E351" s="148"/>
    </row>
    <row r="352" spans="1:5" ht="11.25">
      <c r="A352" s="149">
        <v>2011</v>
      </c>
      <c r="B352" s="149">
        <v>1</v>
      </c>
      <c r="C352" s="150">
        <v>489.44</v>
      </c>
      <c r="D352" s="117">
        <v>3.1E-2</v>
      </c>
    </row>
    <row r="353" spans="1:5" ht="11.25">
      <c r="A353" s="149">
        <v>2011</v>
      </c>
      <c r="B353" s="149">
        <v>2</v>
      </c>
      <c r="C353" s="150">
        <v>475.69</v>
      </c>
      <c r="D353" s="117">
        <v>-2.8000000000000001E-2</v>
      </c>
    </row>
    <row r="354" spans="1:5" ht="11.25">
      <c r="A354" s="149">
        <v>2011</v>
      </c>
      <c r="B354" s="149">
        <v>3</v>
      </c>
      <c r="C354" s="150">
        <v>479.65</v>
      </c>
      <c r="D354" s="117">
        <v>8.3247493115263804E-3</v>
      </c>
    </row>
    <row r="355" spans="1:5" ht="11.25">
      <c r="A355" s="149">
        <v>2011</v>
      </c>
      <c r="B355" s="149">
        <v>4</v>
      </c>
      <c r="C355" s="150">
        <v>471.32</v>
      </c>
      <c r="D355" s="117">
        <v>-1.7366829980193899E-2</v>
      </c>
    </row>
    <row r="356" spans="1:5" ht="11.25">
      <c r="A356" s="149">
        <v>2011</v>
      </c>
      <c r="B356" s="149">
        <v>5</v>
      </c>
      <c r="C356" s="150">
        <v>467.73</v>
      </c>
      <c r="D356" s="117">
        <v>-7.616905711618327E-3</v>
      </c>
    </row>
    <row r="357" spans="1:5" ht="11.25">
      <c r="A357" s="149">
        <v>2011</v>
      </c>
      <c r="B357" s="149">
        <v>6</v>
      </c>
      <c r="C357" s="150">
        <v>469.41</v>
      </c>
      <c r="D357" s="117">
        <v>3.5918157911616344E-3</v>
      </c>
    </row>
    <row r="358" spans="1:5" ht="11.25">
      <c r="A358" s="149">
        <v>2011</v>
      </c>
      <c r="B358" s="149">
        <v>7</v>
      </c>
      <c r="C358" s="150">
        <v>462.94</v>
      </c>
      <c r="D358" s="117">
        <v>-1.3783259836816497E-2</v>
      </c>
    </row>
    <row r="359" spans="1:5" ht="11.25">
      <c r="A359" s="149">
        <v>2011</v>
      </c>
      <c r="B359" s="149">
        <v>8</v>
      </c>
      <c r="C359" s="150">
        <v>466.79</v>
      </c>
      <c r="D359" s="117">
        <v>8.3164124940597883E-3</v>
      </c>
    </row>
    <row r="360" spans="1:5" ht="11.25">
      <c r="A360" s="149">
        <v>2011</v>
      </c>
      <c r="B360" s="149">
        <v>9</v>
      </c>
      <c r="C360" s="150">
        <v>483.69</v>
      </c>
      <c r="D360" s="117">
        <v>3.6204717324707092E-2</v>
      </c>
    </row>
    <row r="361" spans="1:5" ht="11.25">
      <c r="A361" s="149">
        <v>2011</v>
      </c>
      <c r="B361" s="149">
        <v>10</v>
      </c>
      <c r="C361" s="150">
        <v>511.74</v>
      </c>
      <c r="D361" s="117">
        <v>5.799168889164541E-2</v>
      </c>
    </row>
    <row r="362" spans="1:5" ht="11.25">
      <c r="A362" s="149">
        <v>2011</v>
      </c>
      <c r="B362" s="149">
        <v>11</v>
      </c>
      <c r="C362" s="150">
        <v>508.44</v>
      </c>
      <c r="D362" s="117">
        <v>-6.4485871731738698E-3</v>
      </c>
    </row>
    <row r="363" spans="1:5" ht="11.25">
      <c r="A363" s="149">
        <v>2011</v>
      </c>
      <c r="B363" s="149">
        <v>12</v>
      </c>
      <c r="C363" s="150">
        <v>517.16999999999996</v>
      </c>
      <c r="D363" s="117">
        <v>1.717016757139489E-2</v>
      </c>
    </row>
    <row r="364" spans="1:5" ht="11.25">
      <c r="A364" s="149">
        <v>2012</v>
      </c>
      <c r="B364" s="149">
        <v>1</v>
      </c>
      <c r="C364" s="150">
        <v>501.34</v>
      </c>
      <c r="D364" s="117">
        <v>-3.0608890693582302E-2</v>
      </c>
      <c r="E364" s="148"/>
    </row>
    <row r="365" spans="1:5" ht="11.25">
      <c r="A365" s="149">
        <v>2012</v>
      </c>
      <c r="B365" s="149">
        <v>2</v>
      </c>
      <c r="C365" s="150">
        <v>481.49</v>
      </c>
      <c r="D365" s="117">
        <v>-3.9593888379143793E-2</v>
      </c>
      <c r="E365" s="148"/>
    </row>
    <row r="366" spans="1:5" ht="11.25">
      <c r="A366" s="149">
        <v>2012</v>
      </c>
      <c r="B366" s="149">
        <v>3</v>
      </c>
      <c r="C366" s="150">
        <v>485.4</v>
      </c>
      <c r="D366" s="117">
        <v>8.1206255581631748E-3</v>
      </c>
      <c r="E366" s="148"/>
    </row>
    <row r="367" spans="1:5" ht="11.25">
      <c r="A367" s="149">
        <v>2012</v>
      </c>
      <c r="B367" s="149">
        <v>4</v>
      </c>
      <c r="C367" s="150">
        <v>486</v>
      </c>
      <c r="D367" s="117">
        <v>1.2360939431397266E-3</v>
      </c>
      <c r="E367" s="148"/>
    </row>
    <row r="368" spans="1:5" ht="11.25">
      <c r="A368" s="149">
        <v>2012</v>
      </c>
      <c r="B368" s="149">
        <v>5</v>
      </c>
      <c r="C368" s="150">
        <v>497.09</v>
      </c>
      <c r="D368" s="117">
        <v>2.2818930041152319E-2</v>
      </c>
      <c r="E368" s="148"/>
    </row>
    <row r="369" spans="1:7" ht="11.25">
      <c r="A369" s="149">
        <v>2012</v>
      </c>
      <c r="B369" s="149">
        <v>6</v>
      </c>
      <c r="C369" s="150">
        <v>505.63</v>
      </c>
      <c r="D369" s="117">
        <v>1.7179987527409457E-2</v>
      </c>
      <c r="E369" s="148"/>
    </row>
    <row r="370" spans="1:7" ht="11.25">
      <c r="A370" s="149">
        <v>2012</v>
      </c>
      <c r="B370" s="149">
        <v>7</v>
      </c>
      <c r="C370" s="150">
        <v>491.93</v>
      </c>
      <c r="D370" s="117">
        <v>-2.7094911298775726E-2</v>
      </c>
      <c r="E370" s="148"/>
    </row>
    <row r="371" spans="1:7" ht="11.25">
      <c r="A371" s="149">
        <v>2012</v>
      </c>
      <c r="B371" s="149">
        <v>8</v>
      </c>
      <c r="C371" s="150">
        <v>480.99</v>
      </c>
      <c r="D371" s="117">
        <v>-2.2238936434045509E-2</v>
      </c>
      <c r="E371" s="148"/>
    </row>
    <row r="372" spans="1:7" ht="11.25">
      <c r="A372" s="149">
        <v>2012</v>
      </c>
      <c r="B372" s="149">
        <v>9</v>
      </c>
      <c r="C372" s="150">
        <v>474.97</v>
      </c>
      <c r="D372" s="117">
        <v>-1.2515852720430765E-2</v>
      </c>
      <c r="E372" s="148"/>
    </row>
    <row r="373" spans="1:7" ht="11.25">
      <c r="A373" s="149">
        <v>2012</v>
      </c>
      <c r="B373" s="149">
        <v>10</v>
      </c>
      <c r="C373" s="150">
        <v>475.36</v>
      </c>
      <c r="D373" s="117">
        <v>8.2110449080996517E-4</v>
      </c>
      <c r="E373" s="148"/>
    </row>
    <row r="374" spans="1:7" ht="11.25">
      <c r="A374" s="149">
        <v>2012</v>
      </c>
      <c r="B374" s="149">
        <v>11</v>
      </c>
      <c r="C374" s="150">
        <v>480.57</v>
      </c>
      <c r="D374" s="117">
        <v>1.0960114439582558E-2</v>
      </c>
      <c r="E374" s="148"/>
    </row>
    <row r="375" spans="1:7" ht="11.25">
      <c r="A375" s="149">
        <v>2012</v>
      </c>
      <c r="B375" s="149">
        <v>12</v>
      </c>
      <c r="C375" s="150">
        <v>477.13</v>
      </c>
      <c r="D375" s="117">
        <v>-7.1581663441330212E-3</v>
      </c>
      <c r="E375" s="148"/>
    </row>
    <row r="376" spans="1:7" ht="11.25">
      <c r="A376" s="149">
        <v>2013</v>
      </c>
      <c r="B376" s="149">
        <v>1</v>
      </c>
      <c r="C376" s="150">
        <v>472.67</v>
      </c>
      <c r="D376" s="117">
        <v>-9.3475572695072007E-3</v>
      </c>
      <c r="E376" s="148"/>
      <c r="F376" s="148"/>
      <c r="G376" s="148"/>
    </row>
    <row r="377" spans="1:7" ht="11.25">
      <c r="A377" s="149">
        <v>2013</v>
      </c>
      <c r="B377" s="149">
        <v>2</v>
      </c>
      <c r="C377" s="150">
        <v>472.34</v>
      </c>
      <c r="D377" s="117">
        <v>-6.9816150802892718E-4</v>
      </c>
      <c r="E377" s="148"/>
    </row>
    <row r="378" spans="1:7" ht="11.25">
      <c r="A378" s="149">
        <v>2013</v>
      </c>
      <c r="B378" s="149">
        <v>3</v>
      </c>
      <c r="C378" s="150">
        <v>472.49</v>
      </c>
      <c r="D378" s="117">
        <v>2.9639666342040627E-4</v>
      </c>
      <c r="E378" s="148"/>
    </row>
    <row r="379" spans="1:7" ht="11.25">
      <c r="A379" s="149">
        <v>2013</v>
      </c>
      <c r="B379" s="149">
        <v>4</v>
      </c>
      <c r="C379" s="150">
        <v>472.14</v>
      </c>
      <c r="D379" s="117">
        <v>-7.4075641812532123E-4</v>
      </c>
      <c r="E379" s="148"/>
    </row>
    <row r="380" spans="1:7" ht="11.25">
      <c r="A380" s="149">
        <v>2013</v>
      </c>
      <c r="B380" s="149">
        <v>5</v>
      </c>
      <c r="C380" s="150">
        <v>479.58</v>
      </c>
      <c r="D380" s="117">
        <v>1.5758037870123198E-2</v>
      </c>
      <c r="E380" s="148"/>
    </row>
    <row r="381" spans="1:7" ht="11.25">
      <c r="A381" s="149">
        <v>2013</v>
      </c>
      <c r="B381" s="149">
        <v>6</v>
      </c>
      <c r="C381" s="150">
        <v>502.89</v>
      </c>
      <c r="D381" s="117">
        <v>4.8605029400725641E-2</v>
      </c>
      <c r="E381" s="148"/>
    </row>
    <row r="382" spans="1:7" ht="11.25">
      <c r="A382" s="149">
        <v>2013</v>
      </c>
      <c r="B382" s="149">
        <v>7</v>
      </c>
      <c r="C382" s="150">
        <v>504.96</v>
      </c>
      <c r="D382" s="117">
        <v>4.1162083159338447E-3</v>
      </c>
      <c r="E382" s="148"/>
    </row>
    <row r="383" spans="1:7" ht="11.25">
      <c r="A383" s="149">
        <v>2013</v>
      </c>
      <c r="B383" s="149">
        <v>8</v>
      </c>
      <c r="C383" s="150">
        <v>512.59</v>
      </c>
      <c r="D383" s="117">
        <v>1.5110107731305611E-2</v>
      </c>
      <c r="E383" s="148"/>
    </row>
    <row r="384" spans="1:7" ht="11.25">
      <c r="A384" s="149">
        <v>2013</v>
      </c>
      <c r="B384" s="149">
        <v>9</v>
      </c>
      <c r="C384" s="150">
        <v>504.57</v>
      </c>
      <c r="D384" s="117">
        <v>-1.56460328917849E-2</v>
      </c>
      <c r="E384" s="148"/>
    </row>
    <row r="385" spans="1:5" ht="11.25">
      <c r="A385" s="149">
        <v>2013</v>
      </c>
      <c r="B385" s="149">
        <v>10</v>
      </c>
      <c r="C385" s="150">
        <v>500.81</v>
      </c>
      <c r="D385" s="117">
        <v>-7.4518897278871288E-3</v>
      </c>
      <c r="E385" s="148"/>
    </row>
    <row r="386" spans="1:5" ht="11.25">
      <c r="A386" s="149">
        <v>2013</v>
      </c>
      <c r="B386" s="149">
        <v>11</v>
      </c>
      <c r="C386" s="150">
        <v>519.25</v>
      </c>
      <c r="D386" s="117">
        <v>3.682035103132919E-2</v>
      </c>
      <c r="E386" s="148"/>
    </row>
    <row r="387" spans="1:5" ht="11.25">
      <c r="A387" s="149">
        <v>2013</v>
      </c>
      <c r="B387" s="149">
        <v>12</v>
      </c>
      <c r="C387" s="150">
        <f>AVERAGE(C355:C385)</f>
        <v>486.84419354838695</v>
      </c>
      <c r="D387" s="117">
        <f>+(C387/C386)-1</f>
        <v>-6.2408871356019358E-2</v>
      </c>
      <c r="E387" s="148"/>
    </row>
    <row r="388" spans="1:5" ht="11.25">
      <c r="A388" s="149">
        <v>2014</v>
      </c>
      <c r="B388" s="149">
        <v>1</v>
      </c>
      <c r="C388" s="150">
        <v>537.03</v>
      </c>
      <c r="D388" s="117">
        <v>0.10308391702452369</v>
      </c>
      <c r="E388" s="148"/>
    </row>
    <row r="389" spans="1:5" ht="11.25">
      <c r="A389" s="149">
        <v>2014</v>
      </c>
      <c r="B389" s="149">
        <v>2</v>
      </c>
      <c r="C389" s="150">
        <v>554.41</v>
      </c>
      <c r="D389" s="117">
        <v>3.2363182689980174E-2</v>
      </c>
      <c r="E389" s="148"/>
    </row>
    <row r="390" spans="1:5" ht="11.25">
      <c r="A390" s="149">
        <v>2014</v>
      </c>
      <c r="B390" s="149">
        <v>3</v>
      </c>
      <c r="C390" s="150">
        <v>563.84</v>
      </c>
      <c r="D390" s="117">
        <v>1.7009072707923956E-2</v>
      </c>
      <c r="E390" s="148"/>
    </row>
    <row r="391" spans="1:5" ht="11.25">
      <c r="A391" s="149">
        <v>2014</v>
      </c>
      <c r="B391" s="149">
        <v>4</v>
      </c>
      <c r="C391" s="150">
        <v>554.64</v>
      </c>
      <c r="D391" s="117">
        <v>-1.6316685584563118E-2</v>
      </c>
      <c r="E391" s="148"/>
    </row>
    <row r="392" spans="1:5" ht="11.25">
      <c r="A392" s="149">
        <v>2014</v>
      </c>
      <c r="B392" s="149">
        <v>5</v>
      </c>
      <c r="C392" s="150">
        <v>555.4</v>
      </c>
      <c r="D392" s="117">
        <v>1.3702581854897478E-3</v>
      </c>
      <c r="E392" s="148"/>
    </row>
    <row r="393" spans="1:5" ht="11.25">
      <c r="A393" s="149">
        <v>2014</v>
      </c>
      <c r="B393" s="149">
        <v>6</v>
      </c>
      <c r="C393" s="150">
        <v>553.05999999999995</v>
      </c>
      <c r="D393" s="117">
        <v>-4.2131796903133178E-3</v>
      </c>
      <c r="E393" s="148"/>
    </row>
    <row r="394" spans="1:5" ht="11.25">
      <c r="A394" s="149">
        <v>2014</v>
      </c>
      <c r="B394" s="149">
        <v>7</v>
      </c>
      <c r="C394" s="150">
        <v>558.21</v>
      </c>
      <c r="D394" s="117">
        <v>9.3118287346762862E-3</v>
      </c>
      <c r="E394" s="148"/>
    </row>
    <row r="395" spans="1:5" ht="11.25">
      <c r="A395" s="149">
        <v>2014</v>
      </c>
      <c r="B395" s="149">
        <v>8</v>
      </c>
      <c r="C395" s="150">
        <v>579.04999999999995</v>
      </c>
      <c r="D395" s="117">
        <v>3.7333619963812792E-2</v>
      </c>
      <c r="E395" s="148"/>
    </row>
    <row r="396" spans="1:5" ht="11.25">
      <c r="A396" s="149">
        <v>2014</v>
      </c>
      <c r="B396" s="149">
        <v>9</v>
      </c>
      <c r="C396" s="150">
        <v>593.47</v>
      </c>
      <c r="D396" s="117">
        <v>2.4902858129695282E-2</v>
      </c>
      <c r="E396" s="148"/>
    </row>
    <row r="397" spans="1:5" ht="11.25">
      <c r="A397" s="149">
        <v>2014</v>
      </c>
      <c r="B397" s="149">
        <v>10</v>
      </c>
      <c r="C397" s="150">
        <v>589.98</v>
      </c>
      <c r="D397" s="117">
        <v>-5.8806679360372538E-3</v>
      </c>
      <c r="E397" s="148"/>
    </row>
    <row r="398" spans="1:5" ht="11.25">
      <c r="A398" s="149">
        <v>2014</v>
      </c>
      <c r="B398" s="149">
        <v>11</v>
      </c>
      <c r="C398" s="150">
        <v>592.46</v>
      </c>
      <c r="D398" s="117">
        <v>4.203532323129533E-3</v>
      </c>
      <c r="E398" s="148"/>
    </row>
    <row r="399" spans="1:5" ht="11.25">
      <c r="A399" s="149">
        <v>2014</v>
      </c>
      <c r="B399" s="149">
        <v>12</v>
      </c>
      <c r="C399" s="150">
        <v>612.91999999999996</v>
      </c>
      <c r="D399" s="117">
        <v>3.4533976977348502E-2</v>
      </c>
      <c r="E399" s="148"/>
    </row>
    <row r="400" spans="1:5" ht="11.25">
      <c r="A400" s="149">
        <v>2015</v>
      </c>
      <c r="B400" s="149">
        <v>1</v>
      </c>
      <c r="C400" s="150">
        <v>620.91</v>
      </c>
      <c r="D400" s="117">
        <v>1.3035959015858634E-2</v>
      </c>
      <c r="E400" s="148"/>
    </row>
    <row r="401" spans="1:5" ht="11.25">
      <c r="A401" s="149">
        <v>2015</v>
      </c>
      <c r="B401" s="149">
        <v>2</v>
      </c>
      <c r="C401" s="150">
        <v>623.62</v>
      </c>
      <c r="D401" s="117">
        <v>4.3645616917105112E-3</v>
      </c>
      <c r="E401" s="148"/>
    </row>
    <row r="402" spans="1:5" ht="11.25">
      <c r="A402" s="149">
        <v>2015</v>
      </c>
      <c r="B402" s="149">
        <v>3</v>
      </c>
      <c r="C402" s="150">
        <v>628.5</v>
      </c>
      <c r="D402" s="117">
        <v>7.8252782142971267E-3</v>
      </c>
      <c r="E402" s="148"/>
    </row>
    <row r="403" spans="1:5" ht="11.25">
      <c r="A403" s="149">
        <v>2015</v>
      </c>
      <c r="B403" s="149">
        <v>4</v>
      </c>
      <c r="C403" s="150">
        <v>614.73</v>
      </c>
      <c r="D403" s="117">
        <v>-2.1909307875894957E-2</v>
      </c>
      <c r="E403" s="148"/>
    </row>
    <row r="404" spans="1:5" ht="11.25">
      <c r="A404" s="149">
        <v>2015</v>
      </c>
      <c r="B404" s="149">
        <v>5</v>
      </c>
      <c r="C404" s="150">
        <v>607.6</v>
      </c>
      <c r="D404" s="117">
        <v>-1.1598587997982857E-2</v>
      </c>
      <c r="E404" s="148"/>
    </row>
    <row r="405" spans="1:5" ht="11.25">
      <c r="A405" s="149">
        <v>2015</v>
      </c>
      <c r="B405" s="149">
        <v>6</v>
      </c>
      <c r="C405" s="150">
        <v>629.99</v>
      </c>
      <c r="D405" s="117">
        <v>3.6849901250822992E-2</v>
      </c>
      <c r="E405" s="148"/>
    </row>
    <row r="406" spans="1:5" ht="11.25">
      <c r="A406" s="149">
        <v>2015</v>
      </c>
      <c r="B406" s="149">
        <v>7</v>
      </c>
      <c r="C406" s="150">
        <v>650.14</v>
      </c>
      <c r="D406" s="117">
        <v>3.1984634676740953E-2</v>
      </c>
      <c r="E406" s="148"/>
    </row>
    <row r="407" spans="1:5" ht="11.25">
      <c r="A407" s="149">
        <v>2015</v>
      </c>
      <c r="B407" s="149">
        <v>8</v>
      </c>
      <c r="C407" s="150">
        <v>688.12</v>
      </c>
      <c r="D407" s="117">
        <v>5.841818685206257E-2</v>
      </c>
      <c r="E407" s="148"/>
    </row>
    <row r="408" spans="1:5" ht="11.25">
      <c r="A408" s="149">
        <v>2015</v>
      </c>
      <c r="B408" s="149">
        <v>9</v>
      </c>
      <c r="C408" s="150">
        <v>691.73</v>
      </c>
      <c r="D408" s="117">
        <v>5.24617799221061E-3</v>
      </c>
      <c r="E408" s="148"/>
    </row>
    <row r="409" spans="1:5" ht="11.25">
      <c r="A409" s="149">
        <v>2015</v>
      </c>
      <c r="B409" s="149">
        <v>10</v>
      </c>
      <c r="C409" s="150">
        <v>685.31</v>
      </c>
      <c r="D409" s="117">
        <v>-9.2810778772065561E-3</v>
      </c>
      <c r="E409" s="148"/>
    </row>
    <row r="410" spans="1:5" ht="11.25">
      <c r="A410" s="149">
        <v>2015</v>
      </c>
      <c r="B410" s="149">
        <v>11</v>
      </c>
      <c r="C410" s="150">
        <v>704</v>
      </c>
      <c r="D410" s="117">
        <v>2.7272329310823018E-2</v>
      </c>
      <c r="E410" s="148"/>
    </row>
    <row r="411" spans="1:5" ht="11.25">
      <c r="A411" s="149">
        <v>2015</v>
      </c>
      <c r="B411" s="149">
        <v>12</v>
      </c>
      <c r="C411" s="150">
        <v>704.24</v>
      </c>
      <c r="D411" s="117">
        <v>3.409090909090029E-4</v>
      </c>
      <c r="E411" s="148"/>
    </row>
    <row r="412" spans="1:5" ht="11.25">
      <c r="A412" s="149">
        <v>2016</v>
      </c>
      <c r="B412" s="149">
        <v>1</v>
      </c>
      <c r="C412" s="150">
        <v>721.95</v>
      </c>
      <c r="D412" s="117">
        <v>2.5147676928319873E-2</v>
      </c>
      <c r="E412" s="148"/>
    </row>
    <row r="413" spans="1:5" ht="11.25">
      <c r="A413" s="149">
        <v>2016</v>
      </c>
      <c r="B413" s="149">
        <v>2</v>
      </c>
      <c r="C413" s="150">
        <v>704.08</v>
      </c>
      <c r="D413" s="117">
        <v>-2.4752406676362582E-2</v>
      </c>
    </row>
    <row r="414" spans="1:5" ht="11.25">
      <c r="A414" s="149">
        <v>2016</v>
      </c>
      <c r="B414" s="149">
        <v>3</v>
      </c>
      <c r="C414" s="150">
        <v>682.07</v>
      </c>
      <c r="D414" s="117">
        <v>-3.1260652198613736E-2</v>
      </c>
      <c r="E414" s="148"/>
    </row>
    <row r="415" spans="1:5" ht="11.25">
      <c r="A415" s="149">
        <v>2016</v>
      </c>
      <c r="B415" s="149">
        <v>4</v>
      </c>
      <c r="C415" s="150">
        <v>669.93</v>
      </c>
      <c r="D415" s="117">
        <v>-1.7798759658099739E-2</v>
      </c>
      <c r="E415" s="148"/>
    </row>
    <row r="416" spans="1:5" ht="11.25">
      <c r="A416" s="149">
        <v>2016</v>
      </c>
      <c r="B416" s="149">
        <v>5</v>
      </c>
      <c r="C416" s="150">
        <v>681.87</v>
      </c>
      <c r="D416" s="117">
        <v>1.7822757601540618E-2</v>
      </c>
      <c r="E416" s="148"/>
    </row>
    <row r="417" spans="1:5" ht="11.25">
      <c r="A417" s="149">
        <v>2016</v>
      </c>
      <c r="B417" s="149">
        <v>6</v>
      </c>
      <c r="C417" s="150">
        <v>681.07</v>
      </c>
      <c r="D417" s="117">
        <v>-1.1732441667765547E-3</v>
      </c>
      <c r="E417" s="148"/>
    </row>
    <row r="418" spans="1:5" ht="11.25">
      <c r="A418" s="149">
        <v>2016</v>
      </c>
      <c r="B418" s="149">
        <v>7</v>
      </c>
      <c r="C418" s="150">
        <v>657.57</v>
      </c>
      <c r="D418" s="117">
        <v>-3.450452963718853E-2</v>
      </c>
      <c r="E418" s="148"/>
    </row>
    <row r="419" spans="1:5" ht="11.25">
      <c r="A419" s="149">
        <v>2016</v>
      </c>
      <c r="B419" s="149">
        <v>8</v>
      </c>
      <c r="C419" s="150">
        <v>658.89</v>
      </c>
      <c r="D419" s="117">
        <v>2.0073908481226255E-3</v>
      </c>
      <c r="E419" s="148"/>
    </row>
    <row r="420" spans="1:5" ht="11.25">
      <c r="A420" s="149">
        <v>2016</v>
      </c>
      <c r="B420" s="149">
        <v>9</v>
      </c>
      <c r="C420" s="150">
        <v>668.63</v>
      </c>
      <c r="D420" s="117">
        <v>1.4782437129111203E-2</v>
      </c>
      <c r="E420" s="148"/>
    </row>
    <row r="421" spans="1:5" ht="11.25">
      <c r="A421" s="149">
        <v>2016</v>
      </c>
      <c r="B421" s="149">
        <v>10</v>
      </c>
      <c r="C421" s="150">
        <v>663.92</v>
      </c>
      <c r="D421" s="117">
        <v>-7.0442546699969188E-3</v>
      </c>
      <c r="E421" s="148"/>
    </row>
    <row r="422" spans="1:5" ht="11.25">
      <c r="A422" s="149">
        <v>2016</v>
      </c>
      <c r="B422" s="149">
        <v>11</v>
      </c>
      <c r="C422" s="150">
        <v>666.12</v>
      </c>
      <c r="D422" s="117">
        <v>3.3136522472587693E-3</v>
      </c>
      <c r="E422" s="148"/>
    </row>
    <row r="423" spans="1:5" ht="11.25">
      <c r="A423" s="149">
        <v>2016</v>
      </c>
      <c r="B423" s="149">
        <v>12</v>
      </c>
      <c r="C423" s="150">
        <v>667.17</v>
      </c>
      <c r="D423" s="117">
        <v>1.5762925598989952E-3</v>
      </c>
      <c r="E423" s="148"/>
    </row>
    <row r="424" spans="1:5" ht="11.25">
      <c r="A424" s="149">
        <v>2017</v>
      </c>
      <c r="B424" s="149">
        <v>1</v>
      </c>
      <c r="C424" s="150">
        <v>661.19</v>
      </c>
      <c r="D424" s="117">
        <v>-8.9632327592665817E-3</v>
      </c>
      <c r="E424" s="148"/>
    </row>
    <row r="425" spans="1:5" ht="11.25">
      <c r="A425" s="149">
        <v>2017</v>
      </c>
      <c r="B425" s="149">
        <v>2</v>
      </c>
      <c r="C425" s="150">
        <v>643.21</v>
      </c>
      <c r="D425" s="117">
        <v>-2.7193393729487814E-2</v>
      </c>
      <c r="E425" s="148"/>
    </row>
    <row r="426" spans="1:5" ht="11.25">
      <c r="A426" s="149">
        <v>2017</v>
      </c>
      <c r="B426" s="149">
        <v>3</v>
      </c>
      <c r="C426" s="150">
        <v>661.2</v>
      </c>
      <c r="D426" s="117">
        <v>2.7969092520327754E-2</v>
      </c>
      <c r="E426" s="148"/>
    </row>
    <row r="427" spans="1:5" ht="11.25">
      <c r="A427" s="149">
        <v>2017</v>
      </c>
      <c r="B427" s="149">
        <v>4</v>
      </c>
      <c r="C427" s="150">
        <v>655.74</v>
      </c>
      <c r="D427" s="117">
        <v>-8.2577132486388871E-3</v>
      </c>
      <c r="E427" s="148"/>
    </row>
    <row r="428" spans="1:5" ht="11.25">
      <c r="A428" s="149">
        <v>2017</v>
      </c>
      <c r="B428" s="149">
        <v>5</v>
      </c>
      <c r="C428" s="150">
        <v>671.54</v>
      </c>
      <c r="D428" s="117">
        <v>2.4094915667795203E-2</v>
      </c>
    </row>
    <row r="429" spans="1:5" ht="11.25">
      <c r="A429" s="149">
        <v>2017</v>
      </c>
      <c r="B429" s="149">
        <v>6</v>
      </c>
      <c r="C429" s="150">
        <v>665.15</v>
      </c>
      <c r="D429" s="117">
        <v>-9.5154421181165016E-3</v>
      </c>
    </row>
    <row r="430" spans="1:5" ht="11.25">
      <c r="A430" s="149">
        <v>2017</v>
      </c>
      <c r="B430" s="149">
        <v>7</v>
      </c>
      <c r="C430" s="150">
        <v>658.17</v>
      </c>
      <c r="D430" s="117">
        <v>-1.0493873562354428E-2</v>
      </c>
    </row>
    <row r="431" spans="1:5" ht="11.25">
      <c r="A431" s="149">
        <v>2017</v>
      </c>
      <c r="B431" s="149">
        <v>8</v>
      </c>
      <c r="C431" s="150">
        <v>644.24</v>
      </c>
      <c r="D431" s="117">
        <v>-2.1164744670829627E-2</v>
      </c>
    </row>
    <row r="432" spans="1:5" ht="11.25">
      <c r="A432" s="149">
        <v>2017</v>
      </c>
      <c r="B432" s="149">
        <v>9</v>
      </c>
      <c r="C432" s="150">
        <v>625.54</v>
      </c>
      <c r="D432" s="117">
        <v>-2.9026449770272023E-2</v>
      </c>
    </row>
    <row r="433" spans="1:4" ht="11.25">
      <c r="A433" s="149">
        <v>2017</v>
      </c>
      <c r="B433" s="149">
        <v>10</v>
      </c>
      <c r="C433" s="150">
        <v>629.54999999999995</v>
      </c>
      <c r="D433" s="117">
        <v>6.4104613613837902E-3</v>
      </c>
    </row>
    <row r="434" spans="1:4" ht="11.25">
      <c r="A434" s="149">
        <v>2017</v>
      </c>
      <c r="B434" s="149">
        <v>11</v>
      </c>
      <c r="C434" s="150">
        <v>633.77</v>
      </c>
      <c r="D434" s="117">
        <v>6.7032006989120596E-3</v>
      </c>
    </row>
    <row r="435" spans="1:4" ht="11.25">
      <c r="A435" s="149">
        <v>2017</v>
      </c>
      <c r="B435" s="149">
        <v>12</v>
      </c>
      <c r="C435" s="150">
        <v>636.91999999999996</v>
      </c>
      <c r="D435" s="117">
        <v>4.970257348880569E-3</v>
      </c>
    </row>
    <row r="436" spans="1:4" ht="11.25">
      <c r="A436" s="149">
        <v>2018</v>
      </c>
      <c r="B436" s="149">
        <v>1</v>
      </c>
      <c r="C436" s="150">
        <v>605.53</v>
      </c>
      <c r="D436" s="117">
        <v>-4.9284054512340636E-2</v>
      </c>
    </row>
    <row r="437" spans="1:4" ht="11.25">
      <c r="A437" s="149">
        <v>2018</v>
      </c>
      <c r="B437" s="149">
        <v>2</v>
      </c>
      <c r="C437" s="150">
        <v>596.84</v>
      </c>
      <c r="D437" s="117">
        <v>-1.4351064356844301E-2</v>
      </c>
    </row>
    <row r="438" spans="1:4" ht="11.25">
      <c r="A438" s="149">
        <v>2018</v>
      </c>
      <c r="B438" s="149">
        <v>3</v>
      </c>
      <c r="C438" s="150">
        <v>603.45000000000005</v>
      </c>
      <c r="D438" s="117">
        <v>1.1074994973527374E-2</v>
      </c>
    </row>
    <row r="439" spans="1:4" ht="11.25">
      <c r="A439" s="149">
        <v>2018</v>
      </c>
      <c r="B439" s="149">
        <v>4</v>
      </c>
      <c r="C439" s="150">
        <v>600.54999999999995</v>
      </c>
      <c r="D439" s="117">
        <v>-4.8057005551414012E-3</v>
      </c>
    </row>
    <row r="440" spans="1:4" ht="11.25">
      <c r="A440" s="149">
        <v>2018</v>
      </c>
      <c r="B440" s="149">
        <v>5</v>
      </c>
      <c r="C440" s="150">
        <v>626.12</v>
      </c>
      <c r="D440" s="117">
        <v>4.2577637165931215E-2</v>
      </c>
    </row>
    <row r="441" spans="1:4" ht="11.25">
      <c r="A441" s="149">
        <v>2018</v>
      </c>
      <c r="B441" s="149">
        <v>6</v>
      </c>
      <c r="C441" s="150">
        <v>636.15</v>
      </c>
      <c r="D441" s="117">
        <v>1.6019293426180248E-2</v>
      </c>
    </row>
    <row r="442" spans="1:4" ht="11.25">
      <c r="A442" s="149">
        <v>2018</v>
      </c>
      <c r="B442" s="149">
        <v>7</v>
      </c>
      <c r="C442" s="150">
        <v>652.41</v>
      </c>
      <c r="D442" s="117">
        <v>2.5560009431737862E-2</v>
      </c>
    </row>
    <row r="443" spans="1:4" ht="11.25">
      <c r="A443" s="149">
        <v>2018</v>
      </c>
      <c r="B443" s="149">
        <v>8</v>
      </c>
      <c r="C443" s="150">
        <v>656.25</v>
      </c>
      <c r="D443" s="117">
        <v>5.8858693153078789E-3</v>
      </c>
    </row>
    <row r="444" spans="1:4" ht="11.25">
      <c r="A444" s="149">
        <v>2018</v>
      </c>
      <c r="B444" s="149">
        <v>9</v>
      </c>
      <c r="C444" s="150">
        <v>680.91</v>
      </c>
      <c r="D444" s="117">
        <v>3.7577142857142753E-2</v>
      </c>
    </row>
    <row r="445" spans="1:4" ht="11.25">
      <c r="A445" s="149">
        <v>2018</v>
      </c>
      <c r="B445" s="149">
        <v>10</v>
      </c>
      <c r="C445" s="150">
        <v>676.84</v>
      </c>
      <c r="D445" s="117">
        <v>-5.9772950903936861E-3</v>
      </c>
    </row>
    <row r="446" spans="1:4" ht="11.25">
      <c r="A446" s="149">
        <v>2018</v>
      </c>
      <c r="B446" s="149">
        <v>11</v>
      </c>
      <c r="C446" s="150">
        <v>677.61</v>
      </c>
      <c r="D446" s="117">
        <v>1.1376396194078264E-3</v>
      </c>
    </row>
    <row r="447" spans="1:4" ht="12">
      <c r="D447" s="157"/>
    </row>
    <row r="448" spans="1:4" ht="12">
      <c r="D448" s="157"/>
    </row>
    <row r="449" spans="4:4" ht="12">
      <c r="D449" s="157"/>
    </row>
    <row r="450" spans="4:4" ht="12">
      <c r="D450" s="157"/>
    </row>
    <row r="451" spans="4:4" ht="12">
      <c r="D451" s="157"/>
    </row>
    <row r="452" spans="4:4" ht="12">
      <c r="D452" s="157"/>
    </row>
    <row r="453" spans="4:4" ht="12">
      <c r="D453" s="157"/>
    </row>
    <row r="454" spans="4:4" ht="12">
      <c r="D454" s="157"/>
    </row>
    <row r="455" spans="4:4" ht="12">
      <c r="D455" s="157"/>
    </row>
    <row r="456" spans="4:4" ht="12">
      <c r="D456" s="157"/>
    </row>
    <row r="457" spans="4:4" ht="12">
      <c r="D457" s="157"/>
    </row>
    <row r="458" spans="4:4" ht="12">
      <c r="D458" s="157"/>
    </row>
    <row r="459" spans="4:4" ht="12">
      <c r="D459" s="157"/>
    </row>
    <row r="460" spans="4:4" ht="12">
      <c r="D460" s="157"/>
    </row>
    <row r="461" spans="4:4" ht="12">
      <c r="D461" s="157"/>
    </row>
    <row r="462" spans="4:4" ht="12">
      <c r="D462" s="157"/>
    </row>
    <row r="463" spans="4:4" ht="12">
      <c r="D463" s="157"/>
    </row>
    <row r="464" spans="4:4" ht="12">
      <c r="D464" s="157"/>
    </row>
    <row r="465" spans="4:4" ht="12">
      <c r="D465" s="157"/>
    </row>
    <row r="466" spans="4:4" ht="12">
      <c r="D466" s="157"/>
    </row>
    <row r="467" spans="4:4" ht="12">
      <c r="D467" s="157"/>
    </row>
    <row r="468" spans="4:4" ht="12">
      <c r="D468" s="157"/>
    </row>
    <row r="469" spans="4:4" ht="12">
      <c r="D469" s="157"/>
    </row>
    <row r="470" spans="4:4" ht="12">
      <c r="D470" s="157"/>
    </row>
    <row r="471" spans="4:4" ht="12">
      <c r="D471" s="157"/>
    </row>
    <row r="472" spans="4:4" ht="12">
      <c r="D472" s="157"/>
    </row>
    <row r="473" spans="4:4" ht="12">
      <c r="D473" s="157"/>
    </row>
    <row r="474" spans="4:4" ht="12">
      <c r="D474" s="157"/>
    </row>
    <row r="475" spans="4:4" ht="12">
      <c r="D475" s="157"/>
    </row>
    <row r="476" spans="4:4" ht="12">
      <c r="D476" s="157"/>
    </row>
    <row r="477" spans="4:4" ht="12">
      <c r="D477" s="157"/>
    </row>
    <row r="478" spans="4:4" ht="12">
      <c r="D478" s="157"/>
    </row>
    <row r="479" spans="4:4" ht="12">
      <c r="D479" s="157"/>
    </row>
    <row r="480" spans="4:4" ht="12">
      <c r="D480" s="157"/>
    </row>
    <row r="481" spans="4:4" ht="12">
      <c r="D481" s="157"/>
    </row>
    <row r="482" spans="4:4" ht="12">
      <c r="D482" s="157"/>
    </row>
    <row r="483" spans="4:4" ht="12">
      <c r="D483" s="157"/>
    </row>
    <row r="484" spans="4:4" ht="12">
      <c r="D484" s="157"/>
    </row>
    <row r="485" spans="4:4" ht="12">
      <c r="D485" s="157"/>
    </row>
    <row r="486" spans="4:4" ht="12">
      <c r="D486" s="157"/>
    </row>
    <row r="487" spans="4:4" ht="12">
      <c r="D487" s="157"/>
    </row>
    <row r="488" spans="4:4" ht="12">
      <c r="D488" s="157"/>
    </row>
    <row r="489" spans="4:4" ht="12">
      <c r="D489" s="157"/>
    </row>
    <row r="490" spans="4:4" ht="12">
      <c r="D490" s="157"/>
    </row>
    <row r="491" spans="4:4" ht="12">
      <c r="D491" s="157"/>
    </row>
    <row r="492" spans="4:4" ht="12">
      <c r="D492" s="157"/>
    </row>
    <row r="493" spans="4:4" ht="12">
      <c r="D493" s="157"/>
    </row>
    <row r="494" spans="4:4" ht="12">
      <c r="D494" s="157"/>
    </row>
    <row r="495" spans="4:4" ht="12">
      <c r="D495" s="157"/>
    </row>
    <row r="496" spans="4:4" ht="12">
      <c r="D496" s="157"/>
    </row>
    <row r="497" spans="4:4" ht="12">
      <c r="D497" s="157"/>
    </row>
    <row r="498" spans="4:4" ht="12">
      <c r="D498" s="157"/>
    </row>
    <row r="499" spans="4:4" ht="12">
      <c r="D499" s="157"/>
    </row>
    <row r="500" spans="4:4" ht="12">
      <c r="D500" s="157"/>
    </row>
    <row r="501" spans="4:4" ht="12">
      <c r="D501" s="157"/>
    </row>
    <row r="502" spans="4:4" ht="12">
      <c r="D502" s="157"/>
    </row>
    <row r="503" spans="4:4" ht="12">
      <c r="D503" s="157"/>
    </row>
    <row r="504" spans="4:4" ht="12">
      <c r="D504" s="157"/>
    </row>
    <row r="505" spans="4:4" ht="12">
      <c r="D505" s="157"/>
    </row>
    <row r="506" spans="4:4" ht="12">
      <c r="D506" s="157"/>
    </row>
    <row r="507" spans="4:4" ht="12">
      <c r="D507" s="157"/>
    </row>
    <row r="508" spans="4:4" ht="12">
      <c r="D508" s="157"/>
    </row>
    <row r="509" spans="4:4" ht="12">
      <c r="D509" s="157"/>
    </row>
    <row r="510" spans="4:4" ht="12">
      <c r="D510" s="157"/>
    </row>
    <row r="511" spans="4:4" ht="12">
      <c r="D511" s="157"/>
    </row>
    <row r="512" spans="4:4" ht="12">
      <c r="D512" s="157"/>
    </row>
    <row r="513" spans="4:4" ht="12">
      <c r="D513" s="157"/>
    </row>
    <row r="514" spans="4:4" ht="12">
      <c r="D514" s="157"/>
    </row>
    <row r="515" spans="4:4" ht="12">
      <c r="D515" s="157"/>
    </row>
    <row r="516" spans="4:4" ht="12">
      <c r="D516" s="157"/>
    </row>
    <row r="517" spans="4:4" ht="12">
      <c r="D517" s="157"/>
    </row>
    <row r="518" spans="4:4" ht="12">
      <c r="D518" s="157"/>
    </row>
    <row r="519" spans="4:4" ht="12">
      <c r="D519" s="157"/>
    </row>
    <row r="520" spans="4:4" ht="12">
      <c r="D520" s="157"/>
    </row>
    <row r="521" spans="4:4" ht="12">
      <c r="D521" s="157"/>
    </row>
    <row r="522" spans="4:4" ht="12">
      <c r="D522" s="157"/>
    </row>
    <row r="523" spans="4:4" ht="12">
      <c r="D523" s="157"/>
    </row>
    <row r="524" spans="4:4" ht="12">
      <c r="D524" s="157"/>
    </row>
    <row r="525" spans="4:4" ht="12">
      <c r="D525" s="157"/>
    </row>
    <row r="526" spans="4:4" ht="12">
      <c r="D526" s="157"/>
    </row>
    <row r="527" spans="4:4" ht="12">
      <c r="D527" s="157"/>
    </row>
    <row r="528" spans="4:4" ht="12">
      <c r="D528" s="157"/>
    </row>
    <row r="529" spans="4:4" ht="12">
      <c r="D529" s="157"/>
    </row>
    <row r="530" spans="4:4" ht="12">
      <c r="D530" s="157"/>
    </row>
    <row r="531" spans="4:4" ht="12">
      <c r="D531" s="157"/>
    </row>
    <row r="532" spans="4:4" ht="12">
      <c r="D532" s="157"/>
    </row>
    <row r="533" spans="4:4" ht="12">
      <c r="D533" s="157"/>
    </row>
    <row r="534" spans="4:4" ht="12">
      <c r="D534" s="157"/>
    </row>
    <row r="535" spans="4:4" ht="12">
      <c r="D535" s="157"/>
    </row>
    <row r="536" spans="4:4" ht="12">
      <c r="D536" s="157"/>
    </row>
    <row r="537" spans="4:4" ht="12">
      <c r="D537" s="157"/>
    </row>
    <row r="538" spans="4:4" ht="12">
      <c r="D538" s="157"/>
    </row>
    <row r="539" spans="4:4" ht="12">
      <c r="D539" s="157"/>
    </row>
    <row r="540" spans="4:4" ht="12">
      <c r="D540" s="157"/>
    </row>
    <row r="541" spans="4:4" ht="12">
      <c r="D541" s="157"/>
    </row>
    <row r="542" spans="4:4" ht="12">
      <c r="D542" s="157"/>
    </row>
    <row r="543" spans="4:4" ht="12">
      <c r="D543" s="157"/>
    </row>
    <row r="544" spans="4:4" ht="12">
      <c r="D544" s="157"/>
    </row>
    <row r="545" spans="4:4" ht="12">
      <c r="D545" s="157"/>
    </row>
    <row r="546" spans="4:4" ht="12">
      <c r="D546" s="157"/>
    </row>
    <row r="547" spans="4:4" ht="12">
      <c r="D547" s="157"/>
    </row>
    <row r="548" spans="4:4" ht="12">
      <c r="D548" s="157"/>
    </row>
    <row r="549" spans="4:4" ht="12">
      <c r="D549" s="157"/>
    </row>
    <row r="550" spans="4:4" ht="12">
      <c r="D550" s="157"/>
    </row>
    <row r="551" spans="4:4" ht="12">
      <c r="D551" s="157"/>
    </row>
    <row r="552" spans="4:4" ht="12">
      <c r="D552" s="157"/>
    </row>
    <row r="553" spans="4:4" ht="12">
      <c r="D553" s="157"/>
    </row>
    <row r="554" spans="4:4" ht="12">
      <c r="D554" s="157"/>
    </row>
    <row r="555" spans="4:4" ht="12">
      <c r="D555" s="157"/>
    </row>
    <row r="556" spans="4:4" ht="12">
      <c r="D556" s="157"/>
    </row>
    <row r="557" spans="4:4" ht="12">
      <c r="D557" s="157"/>
    </row>
    <row r="558" spans="4:4" ht="12">
      <c r="D558" s="157"/>
    </row>
    <row r="559" spans="4:4" ht="12">
      <c r="D559" s="157"/>
    </row>
    <row r="560" spans="4:4" ht="12">
      <c r="D560" s="157"/>
    </row>
    <row r="561" spans="4:4" ht="12">
      <c r="D561" s="157"/>
    </row>
    <row r="562" spans="4:4" ht="12">
      <c r="D562" s="157"/>
    </row>
    <row r="563" spans="4:4" ht="12">
      <c r="D563" s="157"/>
    </row>
    <row r="564" spans="4:4" ht="12">
      <c r="D564" s="157"/>
    </row>
    <row r="565" spans="4:4" ht="12">
      <c r="D565" s="157"/>
    </row>
    <row r="566" spans="4:4" ht="12">
      <c r="D566" s="157"/>
    </row>
    <row r="567" spans="4:4" ht="12">
      <c r="D567" s="157"/>
    </row>
    <row r="568" spans="4:4" ht="12">
      <c r="D568" s="157"/>
    </row>
    <row r="569" spans="4:4" ht="12">
      <c r="D569" s="157"/>
    </row>
  </sheetData>
  <phoneticPr fontId="55" type="noConversion"/>
  <pageMargins left="0.75" right="0.75" top="1" bottom="1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277"/>
  <sheetViews>
    <sheetView workbookViewId="0">
      <pane ySplit="8" topLeftCell="A260" activePane="bottomLeft" state="frozen"/>
      <selection pane="bottomLeft" activeCell="E285" sqref="E285"/>
    </sheetView>
  </sheetViews>
  <sheetFormatPr baseColWidth="10" defaultColWidth="9.140625" defaultRowHeight="15" customHeight="1"/>
  <cols>
    <col min="1" max="1" width="6" style="167" customWidth="1"/>
    <col min="2" max="2" width="4.42578125" style="167" bestFit="1" customWidth="1"/>
    <col min="3" max="3" width="16.85546875" style="372" customWidth="1"/>
    <col min="4" max="4" width="14.7109375" style="167" customWidth="1"/>
    <col min="5" max="5" width="14.7109375" style="176" customWidth="1"/>
    <col min="6" max="6" width="14.7109375" style="167" customWidth="1"/>
    <col min="7" max="7" width="11" style="175" customWidth="1"/>
    <col min="8" max="13" width="9.140625" style="167"/>
    <col min="14" max="14" width="15.42578125" style="167" customWidth="1"/>
    <col min="15" max="16384" width="9.140625" style="167"/>
  </cols>
  <sheetData>
    <row r="1" spans="1:15" s="66" customFormat="1" ht="12.75">
      <c r="A1" s="76" t="s">
        <v>190</v>
      </c>
      <c r="B1" s="120"/>
      <c r="C1" s="365"/>
      <c r="D1" s="142"/>
      <c r="E1" s="142"/>
      <c r="F1" s="142"/>
      <c r="G1" s="65"/>
    </row>
    <row r="2" spans="1:15" s="66" customFormat="1" ht="12" thickBot="1">
      <c r="A2" s="80" t="s">
        <v>191</v>
      </c>
      <c r="B2" s="124"/>
      <c r="C2" s="366"/>
      <c r="D2" s="143"/>
      <c r="E2" s="143"/>
      <c r="F2" s="143"/>
      <c r="G2" s="65"/>
    </row>
    <row r="3" spans="1:15" s="66" customFormat="1" ht="11.25">
      <c r="A3" s="126" t="s">
        <v>151</v>
      </c>
      <c r="B3" s="120"/>
      <c r="C3" s="367"/>
      <c r="D3" s="142"/>
      <c r="E3" s="142"/>
      <c r="F3" s="142"/>
      <c r="G3" s="65"/>
      <c r="H3" s="293" t="s">
        <v>194</v>
      </c>
      <c r="I3" s="294"/>
      <c r="J3" s="295"/>
      <c r="K3" s="296"/>
      <c r="L3" s="297"/>
      <c r="M3" s="298"/>
      <c r="N3" s="298"/>
      <c r="O3" s="299"/>
    </row>
    <row r="4" spans="1:15" s="66" customFormat="1" ht="12.75">
      <c r="A4" s="126" t="s">
        <v>192</v>
      </c>
      <c r="B4" s="120"/>
      <c r="C4" s="367"/>
      <c r="D4" s="142"/>
      <c r="E4" s="142"/>
      <c r="F4" s="142"/>
      <c r="G4" s="65"/>
      <c r="H4" s="300" t="s">
        <v>195</v>
      </c>
      <c r="I4" s="163"/>
      <c r="J4" s="164"/>
      <c r="K4" s="165"/>
      <c r="L4" s="98"/>
      <c r="M4" s="166"/>
      <c r="N4" s="166"/>
      <c r="O4" s="301"/>
    </row>
    <row r="5" spans="1:15" s="86" customFormat="1" ht="12.75">
      <c r="A5" s="126" t="s">
        <v>193</v>
      </c>
      <c r="B5" s="87"/>
      <c r="C5" s="368"/>
      <c r="D5" s="146"/>
      <c r="E5" s="146"/>
      <c r="F5" s="146"/>
      <c r="H5" s="302" t="s">
        <v>196</v>
      </c>
      <c r="I5" s="168"/>
      <c r="J5" s="169"/>
      <c r="K5" s="169"/>
      <c r="L5" s="170"/>
      <c r="M5" s="166"/>
      <c r="N5" s="166"/>
      <c r="O5" s="301"/>
    </row>
    <row r="6" spans="1:15" s="86" customFormat="1" ht="12.75">
      <c r="A6" s="291" t="s">
        <v>600</v>
      </c>
      <c r="B6" s="87"/>
      <c r="C6" s="368"/>
      <c r="D6" s="146"/>
      <c r="E6" s="146"/>
      <c r="F6" s="146"/>
      <c r="H6" s="302" t="s">
        <v>197</v>
      </c>
      <c r="I6" s="168"/>
      <c r="J6" s="169"/>
      <c r="K6" s="169"/>
      <c r="L6" s="170"/>
      <c r="M6" s="171"/>
      <c r="N6" s="171"/>
      <c r="O6" s="301"/>
    </row>
    <row r="7" spans="1:15" s="86" customFormat="1" ht="12.75">
      <c r="C7" s="369"/>
      <c r="E7" s="158"/>
      <c r="H7" s="302" t="s">
        <v>198</v>
      </c>
      <c r="I7" s="168"/>
      <c r="J7" s="169"/>
      <c r="K7" s="169"/>
      <c r="L7" s="170"/>
      <c r="M7" s="171"/>
      <c r="N7" s="171"/>
      <c r="O7" s="301"/>
    </row>
    <row r="8" spans="1:15" s="86" customFormat="1" ht="22.5">
      <c r="A8" s="130" t="s">
        <v>3</v>
      </c>
      <c r="B8" s="130" t="s">
        <v>154</v>
      </c>
      <c r="C8" s="370" t="s">
        <v>180</v>
      </c>
      <c r="D8" s="147" t="s">
        <v>181</v>
      </c>
      <c r="E8" s="159" t="s">
        <v>163</v>
      </c>
      <c r="F8" s="113" t="s">
        <v>156</v>
      </c>
      <c r="H8" s="303" t="s">
        <v>199</v>
      </c>
      <c r="I8" s="172"/>
      <c r="J8" s="171"/>
      <c r="K8" s="171"/>
      <c r="L8" s="173"/>
      <c r="M8" s="171"/>
      <c r="N8" s="171"/>
      <c r="O8" s="301"/>
    </row>
    <row r="9" spans="1:15" ht="12.75">
      <c r="A9" s="160">
        <v>1996</v>
      </c>
      <c r="B9" s="160">
        <v>1</v>
      </c>
      <c r="C9" s="371">
        <v>289.25</v>
      </c>
      <c r="D9" s="161">
        <v>290</v>
      </c>
      <c r="E9" s="151">
        <v>289.63</v>
      </c>
      <c r="F9" s="135" t="s">
        <v>60</v>
      </c>
      <c r="G9" s="162"/>
      <c r="H9" s="303" t="s">
        <v>200</v>
      </c>
      <c r="I9" s="172"/>
      <c r="J9" s="171"/>
      <c r="K9" s="171"/>
      <c r="L9" s="173"/>
      <c r="M9" s="171"/>
      <c r="N9" s="171"/>
      <c r="O9" s="301"/>
    </row>
    <row r="10" spans="1:15" ht="12.75">
      <c r="A10" s="160">
        <v>1996</v>
      </c>
      <c r="B10" s="160">
        <v>2</v>
      </c>
      <c r="C10" s="371">
        <v>289.25</v>
      </c>
      <c r="D10" s="161">
        <v>290</v>
      </c>
      <c r="E10" s="151">
        <v>289.63</v>
      </c>
      <c r="F10" s="135">
        <v>0</v>
      </c>
      <c r="G10" s="162"/>
      <c r="H10" s="303" t="s">
        <v>201</v>
      </c>
      <c r="I10" s="172"/>
      <c r="J10" s="171"/>
      <c r="K10" s="171"/>
      <c r="L10" s="173"/>
      <c r="M10" s="171"/>
      <c r="N10" s="171"/>
      <c r="O10" s="301"/>
    </row>
    <row r="11" spans="1:15" ht="12.75">
      <c r="A11" s="160">
        <v>1996</v>
      </c>
      <c r="B11" s="160">
        <v>3</v>
      </c>
      <c r="C11" s="371">
        <v>289.25</v>
      </c>
      <c r="D11" s="161">
        <v>290</v>
      </c>
      <c r="E11" s="151">
        <v>289.63</v>
      </c>
      <c r="F11" s="135">
        <v>0</v>
      </c>
      <c r="G11" s="162"/>
      <c r="H11" s="303" t="s">
        <v>202</v>
      </c>
      <c r="I11" s="172"/>
      <c r="J11" s="171"/>
      <c r="K11" s="171"/>
      <c r="L11" s="173"/>
      <c r="M11" s="171"/>
      <c r="N11" s="171"/>
      <c r="O11" s="301"/>
    </row>
    <row r="12" spans="1:15" ht="12.75">
      <c r="A12" s="160">
        <v>1996</v>
      </c>
      <c r="B12" s="160">
        <v>4</v>
      </c>
      <c r="C12" s="371">
        <v>359.57</v>
      </c>
      <c r="D12" s="161">
        <v>360.47</v>
      </c>
      <c r="E12" s="151">
        <v>360.02</v>
      </c>
      <c r="F12" s="135">
        <v>0.24299999999999999</v>
      </c>
      <c r="G12" s="162"/>
      <c r="H12" s="303" t="s">
        <v>203</v>
      </c>
      <c r="I12" s="172"/>
      <c r="J12" s="171"/>
      <c r="K12" s="171"/>
      <c r="L12" s="173"/>
      <c r="M12" s="171"/>
      <c r="N12" s="171"/>
      <c r="O12" s="301"/>
    </row>
    <row r="13" spans="1:15" ht="12.75">
      <c r="A13" s="160">
        <v>1996</v>
      </c>
      <c r="B13" s="160">
        <v>5</v>
      </c>
      <c r="C13" s="371">
        <v>467.67</v>
      </c>
      <c r="D13" s="161">
        <v>468.89</v>
      </c>
      <c r="E13" s="151">
        <v>468.28</v>
      </c>
      <c r="F13" s="135">
        <v>0.30099999999999999</v>
      </c>
      <c r="G13" s="162"/>
      <c r="H13" s="304" t="s">
        <v>204</v>
      </c>
      <c r="I13" s="171"/>
      <c r="J13" s="171"/>
      <c r="K13" s="171"/>
      <c r="L13" s="171"/>
      <c r="M13" s="171"/>
      <c r="N13" s="171"/>
      <c r="O13" s="301"/>
    </row>
    <row r="14" spans="1:15" ht="12.75">
      <c r="A14" s="160">
        <v>1996</v>
      </c>
      <c r="B14" s="160">
        <v>6</v>
      </c>
      <c r="C14" s="371">
        <v>470.03</v>
      </c>
      <c r="D14" s="161">
        <v>471.25</v>
      </c>
      <c r="E14" s="151">
        <v>470.64</v>
      </c>
      <c r="F14" s="135">
        <v>5.0000000000000001E-3</v>
      </c>
      <c r="G14" s="162"/>
      <c r="H14" s="304" t="s">
        <v>205</v>
      </c>
      <c r="I14" s="171"/>
      <c r="J14" s="171"/>
      <c r="K14" s="171"/>
      <c r="L14" s="171"/>
      <c r="M14" s="171"/>
      <c r="N14" s="171"/>
      <c r="O14" s="301"/>
    </row>
    <row r="15" spans="1:15" ht="12.75">
      <c r="A15" s="160">
        <v>1996</v>
      </c>
      <c r="B15" s="160">
        <v>7</v>
      </c>
      <c r="C15" s="371">
        <v>469.55</v>
      </c>
      <c r="D15" s="161">
        <v>470.75</v>
      </c>
      <c r="E15" s="151">
        <v>470.15</v>
      </c>
      <c r="F15" s="135">
        <v>-1E-3</v>
      </c>
      <c r="G15" s="162"/>
      <c r="H15" s="304" t="s">
        <v>206</v>
      </c>
      <c r="I15" s="171"/>
      <c r="J15" s="171"/>
      <c r="K15" s="171"/>
      <c r="L15" s="171"/>
      <c r="M15" s="171"/>
      <c r="N15" s="171"/>
      <c r="O15" s="301"/>
    </row>
    <row r="16" spans="1:15" ht="12.75">
      <c r="A16" s="160">
        <v>1996</v>
      </c>
      <c r="B16" s="160">
        <v>8</v>
      </c>
      <c r="C16" s="371">
        <v>473.13</v>
      </c>
      <c r="D16" s="161">
        <v>474.2</v>
      </c>
      <c r="E16" s="151">
        <v>473.67</v>
      </c>
      <c r="F16" s="135">
        <v>7.0000000000000001E-3</v>
      </c>
      <c r="G16" s="162"/>
      <c r="H16" s="304" t="s">
        <v>207</v>
      </c>
      <c r="I16" s="171"/>
      <c r="J16" s="171"/>
      <c r="K16" s="171"/>
      <c r="L16" s="171"/>
      <c r="M16" s="171"/>
      <c r="N16" s="171"/>
      <c r="O16" s="301"/>
    </row>
    <row r="17" spans="1:15" ht="12.75">
      <c r="A17" s="160">
        <v>1996</v>
      </c>
      <c r="B17" s="160">
        <v>9</v>
      </c>
      <c r="C17" s="371">
        <v>475.34</v>
      </c>
      <c r="D17" s="161">
        <v>476.12</v>
      </c>
      <c r="E17" s="151">
        <v>475.73</v>
      </c>
      <c r="F17" s="135">
        <v>4.0000000000000001E-3</v>
      </c>
      <c r="G17" s="174"/>
      <c r="H17" s="304" t="s">
        <v>208</v>
      </c>
      <c r="I17" s="171"/>
      <c r="J17" s="171"/>
      <c r="K17" s="171"/>
      <c r="L17" s="171"/>
      <c r="M17" s="171"/>
      <c r="N17" s="171"/>
      <c r="O17" s="301"/>
    </row>
    <row r="18" spans="1:15" ht="12.75">
      <c r="A18" s="160">
        <v>1996</v>
      </c>
      <c r="B18" s="160">
        <v>10</v>
      </c>
      <c r="C18" s="371">
        <v>468.91</v>
      </c>
      <c r="D18" s="161">
        <v>470.01</v>
      </c>
      <c r="E18" s="151">
        <v>469.46</v>
      </c>
      <c r="F18" s="135">
        <v>-1.2999999999999999E-2</v>
      </c>
      <c r="G18" s="174"/>
      <c r="H18" s="304" t="s">
        <v>515</v>
      </c>
      <c r="I18" s="171"/>
      <c r="J18" s="171"/>
      <c r="K18" s="171"/>
      <c r="L18" s="171"/>
      <c r="M18" s="171"/>
      <c r="N18" s="171"/>
      <c r="O18" s="301"/>
    </row>
    <row r="19" spans="1:15" ht="13.5" thickBot="1">
      <c r="A19" s="160">
        <v>1996</v>
      </c>
      <c r="B19" s="160">
        <v>11</v>
      </c>
      <c r="C19" s="371">
        <v>470.51</v>
      </c>
      <c r="D19" s="161">
        <v>471.57</v>
      </c>
      <c r="E19" s="151">
        <v>471.04</v>
      </c>
      <c r="F19" s="135">
        <v>3.0000000000000001E-3</v>
      </c>
      <c r="G19" s="174"/>
      <c r="H19" s="305"/>
      <c r="I19" s="306"/>
      <c r="J19" s="306"/>
      <c r="K19" s="306"/>
      <c r="L19" s="306"/>
      <c r="M19" s="306"/>
      <c r="N19" s="306"/>
      <c r="O19" s="307"/>
    </row>
    <row r="20" spans="1:15" ht="12.75">
      <c r="A20" s="160">
        <v>1996</v>
      </c>
      <c r="B20" s="160">
        <v>12</v>
      </c>
      <c r="C20" s="371">
        <v>473.71</v>
      </c>
      <c r="D20" s="161">
        <v>474.73</v>
      </c>
      <c r="E20" s="151">
        <v>474.22</v>
      </c>
      <c r="F20" s="135">
        <v>7.0000000000000001E-3</v>
      </c>
      <c r="G20" s="174"/>
    </row>
    <row r="21" spans="1:15" ht="12.75">
      <c r="A21" s="160">
        <v>1997</v>
      </c>
      <c r="B21" s="160">
        <v>1</v>
      </c>
      <c r="C21" s="371">
        <v>475.83</v>
      </c>
      <c r="D21" s="161">
        <v>476.84</v>
      </c>
      <c r="E21" s="151">
        <v>476.34</v>
      </c>
      <c r="F21" s="135">
        <v>4.0000000000000001E-3</v>
      </c>
      <c r="G21" s="174"/>
    </row>
    <row r="22" spans="1:15" ht="12.75">
      <c r="A22" s="160">
        <v>1997</v>
      </c>
      <c r="B22" s="160">
        <v>2</v>
      </c>
      <c r="C22" s="371">
        <v>473.32</v>
      </c>
      <c r="D22" s="161">
        <v>474.4</v>
      </c>
      <c r="E22" s="151">
        <v>473.86</v>
      </c>
      <c r="F22" s="135">
        <v>-5.0000000000000001E-3</v>
      </c>
      <c r="G22" s="174"/>
    </row>
    <row r="23" spans="1:15" ht="12.75">
      <c r="A23" s="160">
        <v>1997</v>
      </c>
      <c r="B23" s="160">
        <v>3</v>
      </c>
      <c r="C23" s="371">
        <v>477.35</v>
      </c>
      <c r="D23" s="161">
        <v>478.4</v>
      </c>
      <c r="E23" s="151">
        <v>477.88</v>
      </c>
      <c r="F23" s="135">
        <v>8.0000000000000002E-3</v>
      </c>
      <c r="G23" s="174"/>
    </row>
    <row r="24" spans="1:15" ht="12.75">
      <c r="A24" s="160">
        <v>1997</v>
      </c>
      <c r="B24" s="160">
        <v>4</v>
      </c>
      <c r="C24" s="371">
        <v>478.25</v>
      </c>
      <c r="D24" s="161">
        <v>479.25</v>
      </c>
      <c r="E24" s="151">
        <v>478.75</v>
      </c>
      <c r="F24" s="135">
        <v>2E-3</v>
      </c>
      <c r="G24" s="174"/>
    </row>
    <row r="25" spans="1:15" ht="12.75">
      <c r="A25" s="160">
        <v>1997</v>
      </c>
      <c r="B25" s="160">
        <v>5</v>
      </c>
      <c r="C25" s="371">
        <v>482.27</v>
      </c>
      <c r="D25" s="161">
        <v>483.27</v>
      </c>
      <c r="E25" s="151">
        <v>482.77</v>
      </c>
      <c r="F25" s="135">
        <v>8.0000000000000002E-3</v>
      </c>
      <c r="G25" s="174"/>
    </row>
    <row r="26" spans="1:15" ht="12.75">
      <c r="A26" s="160">
        <v>1997</v>
      </c>
      <c r="B26" s="160">
        <v>6</v>
      </c>
      <c r="C26" s="371">
        <v>484.63</v>
      </c>
      <c r="D26" s="161">
        <v>485.63</v>
      </c>
      <c r="E26" s="151">
        <v>485.13</v>
      </c>
      <c r="F26" s="135">
        <v>5.0000000000000001E-3</v>
      </c>
      <c r="G26" s="174"/>
    </row>
    <row r="27" spans="1:15" ht="12.75">
      <c r="A27" s="160">
        <v>1997</v>
      </c>
      <c r="B27" s="160">
        <v>7</v>
      </c>
      <c r="C27" s="371">
        <v>490.27</v>
      </c>
      <c r="D27" s="161">
        <v>491.25</v>
      </c>
      <c r="E27" s="151">
        <v>490.76</v>
      </c>
      <c r="F27" s="135">
        <v>1.2E-2</v>
      </c>
      <c r="G27" s="174"/>
    </row>
    <row r="28" spans="1:15" ht="12.75">
      <c r="A28" s="160">
        <v>1997</v>
      </c>
      <c r="B28" s="160">
        <v>8</v>
      </c>
      <c r="C28" s="371">
        <v>494.93</v>
      </c>
      <c r="D28" s="161">
        <v>495.9</v>
      </c>
      <c r="E28" s="151">
        <v>495.42</v>
      </c>
      <c r="F28" s="135">
        <v>8.9999999999999993E-3</v>
      </c>
      <c r="G28" s="174"/>
    </row>
    <row r="29" spans="1:15" ht="12.75">
      <c r="A29" s="160">
        <v>1997</v>
      </c>
      <c r="B29" s="160">
        <v>9</v>
      </c>
      <c r="C29" s="371">
        <v>495.8</v>
      </c>
      <c r="D29" s="161">
        <v>496.79</v>
      </c>
      <c r="E29" s="151">
        <v>496.3</v>
      </c>
      <c r="F29" s="135">
        <v>2E-3</v>
      </c>
      <c r="G29" s="174"/>
    </row>
    <row r="30" spans="1:15" ht="12.75">
      <c r="A30" s="160">
        <v>1997</v>
      </c>
      <c r="B30" s="160">
        <v>10</v>
      </c>
      <c r="C30" s="371">
        <v>497.63</v>
      </c>
      <c r="D30" s="161">
        <v>498.62</v>
      </c>
      <c r="E30" s="151">
        <v>498.13</v>
      </c>
      <c r="F30" s="135">
        <v>4.0000000000000001E-3</v>
      </c>
      <c r="G30" s="174"/>
    </row>
    <row r="31" spans="1:15" ht="12.75">
      <c r="A31" s="160">
        <v>1997</v>
      </c>
      <c r="B31" s="160">
        <v>11</v>
      </c>
      <c r="C31" s="371">
        <v>498.93</v>
      </c>
      <c r="D31" s="161">
        <v>499.93</v>
      </c>
      <c r="E31" s="151">
        <v>499.43</v>
      </c>
      <c r="F31" s="135">
        <v>3.0000000000000001E-3</v>
      </c>
      <c r="G31" s="174"/>
    </row>
    <row r="32" spans="1:15" ht="12.75">
      <c r="A32" s="160">
        <v>1997</v>
      </c>
      <c r="B32" s="160">
        <v>12</v>
      </c>
      <c r="C32" s="371">
        <v>501.8</v>
      </c>
      <c r="D32" s="161">
        <v>502.8</v>
      </c>
      <c r="E32" s="151">
        <v>502.3</v>
      </c>
      <c r="F32" s="135">
        <v>6.0000000000000001E-3</v>
      </c>
      <c r="G32" s="174"/>
    </row>
    <row r="33" spans="1:7" ht="12.75">
      <c r="A33" s="160">
        <v>1998</v>
      </c>
      <c r="B33" s="160">
        <v>1</v>
      </c>
      <c r="C33" s="371">
        <v>506.29</v>
      </c>
      <c r="D33" s="161">
        <v>507.29</v>
      </c>
      <c r="E33" s="151">
        <v>506.79</v>
      </c>
      <c r="F33" s="135">
        <v>8.9999999999999993E-3</v>
      </c>
      <c r="G33" s="174"/>
    </row>
    <row r="34" spans="1:7" ht="12.75">
      <c r="A34" s="160">
        <v>1998</v>
      </c>
      <c r="B34" s="160">
        <v>2</v>
      </c>
      <c r="C34" s="371">
        <v>513.71</v>
      </c>
      <c r="D34" s="161">
        <v>514.64</v>
      </c>
      <c r="E34" s="151">
        <v>514.17999999999995</v>
      </c>
      <c r="F34" s="135">
        <v>1.4999999999999999E-2</v>
      </c>
      <c r="G34" s="174"/>
    </row>
    <row r="35" spans="1:7" ht="12.75">
      <c r="A35" s="160">
        <v>1998</v>
      </c>
      <c r="B35" s="160">
        <v>3</v>
      </c>
      <c r="C35" s="371">
        <v>519.91</v>
      </c>
      <c r="D35" s="161">
        <v>520.9</v>
      </c>
      <c r="E35" s="151">
        <v>520.41</v>
      </c>
      <c r="F35" s="135">
        <v>1.2E-2</v>
      </c>
      <c r="G35" s="174"/>
    </row>
    <row r="36" spans="1:7" ht="12.75">
      <c r="A36" s="160">
        <v>1998</v>
      </c>
      <c r="B36" s="160">
        <v>4</v>
      </c>
      <c r="C36" s="371">
        <v>529.08000000000004</v>
      </c>
      <c r="D36" s="161">
        <v>530.08000000000004</v>
      </c>
      <c r="E36" s="151">
        <v>529.58000000000004</v>
      </c>
      <c r="F36" s="135">
        <v>1.7999999999999999E-2</v>
      </c>
      <c r="G36" s="174"/>
    </row>
    <row r="37" spans="1:7" ht="12.75">
      <c r="A37" s="160">
        <v>1998</v>
      </c>
      <c r="B37" s="160">
        <v>5</v>
      </c>
      <c r="C37" s="371">
        <v>536.03</v>
      </c>
      <c r="D37" s="161">
        <v>537.04999999999995</v>
      </c>
      <c r="E37" s="151">
        <v>536.54</v>
      </c>
      <c r="F37" s="135">
        <v>1.2999999999999999E-2</v>
      </c>
      <c r="G37" s="174"/>
    </row>
    <row r="38" spans="1:7" ht="12.75">
      <c r="A38" s="160">
        <v>1998</v>
      </c>
      <c r="B38" s="160">
        <v>6</v>
      </c>
      <c r="C38" s="371">
        <v>540.97</v>
      </c>
      <c r="D38" s="161">
        <v>542</v>
      </c>
      <c r="E38" s="151">
        <v>541.49</v>
      </c>
      <c r="F38" s="135">
        <v>8.9999999999999993E-3</v>
      </c>
      <c r="G38" s="174"/>
    </row>
    <row r="39" spans="1:7" ht="12.75">
      <c r="A39" s="160">
        <v>1998</v>
      </c>
      <c r="B39" s="160">
        <v>7</v>
      </c>
      <c r="C39" s="371">
        <v>556.39</v>
      </c>
      <c r="D39" s="161">
        <v>557.39</v>
      </c>
      <c r="E39" s="151">
        <v>556.89</v>
      </c>
      <c r="F39" s="135">
        <v>2.8000000000000001E-2</v>
      </c>
      <c r="G39" s="174"/>
    </row>
    <row r="40" spans="1:7" ht="12.75">
      <c r="A40" s="160">
        <v>1998</v>
      </c>
      <c r="B40" s="160">
        <v>8</v>
      </c>
      <c r="C40" s="371">
        <v>569.19000000000005</v>
      </c>
      <c r="D40" s="161">
        <v>570.19000000000005</v>
      </c>
      <c r="E40" s="151">
        <v>569.69000000000005</v>
      </c>
      <c r="F40" s="135">
        <v>2.3E-2</v>
      </c>
      <c r="G40" s="174"/>
    </row>
    <row r="41" spans="1:7" ht="12.75">
      <c r="A41" s="160">
        <v>1998</v>
      </c>
      <c r="B41" s="160">
        <v>9</v>
      </c>
      <c r="C41" s="371">
        <v>583.42999999999995</v>
      </c>
      <c r="D41" s="161">
        <v>584.41999999999996</v>
      </c>
      <c r="E41" s="151">
        <v>583.92999999999995</v>
      </c>
      <c r="F41" s="135">
        <v>2.5000000000000001E-2</v>
      </c>
      <c r="G41" s="174"/>
    </row>
    <row r="42" spans="1:7" ht="12.75">
      <c r="A42" s="160">
        <v>1998</v>
      </c>
      <c r="B42" s="160">
        <v>10</v>
      </c>
      <c r="C42" s="371">
        <v>570.21</v>
      </c>
      <c r="D42" s="161">
        <v>571.25</v>
      </c>
      <c r="E42" s="151">
        <v>570.73</v>
      </c>
      <c r="F42" s="135">
        <v>-2.3E-2</v>
      </c>
      <c r="G42" s="174"/>
    </row>
    <row r="43" spans="1:7" ht="12.75">
      <c r="A43" s="160">
        <v>1998</v>
      </c>
      <c r="B43" s="160">
        <v>11</v>
      </c>
      <c r="C43" s="371">
        <v>568.26</v>
      </c>
      <c r="D43" s="161">
        <v>569.25</v>
      </c>
      <c r="E43" s="151">
        <v>568.76</v>
      </c>
      <c r="F43" s="135">
        <v>-3.0000000000000001E-3</v>
      </c>
      <c r="G43" s="174"/>
    </row>
    <row r="44" spans="1:7" ht="12.75">
      <c r="A44" s="160">
        <v>1998</v>
      </c>
      <c r="B44" s="160">
        <v>12</v>
      </c>
      <c r="C44" s="371">
        <v>565.19000000000005</v>
      </c>
      <c r="D44" s="161">
        <v>566.19000000000005</v>
      </c>
      <c r="E44" s="151">
        <v>565.69000000000005</v>
      </c>
      <c r="F44" s="135">
        <v>-5.0000000000000001E-3</v>
      </c>
      <c r="G44" s="174"/>
    </row>
    <row r="45" spans="1:7" ht="12.75">
      <c r="A45" s="160">
        <v>1999</v>
      </c>
      <c r="B45" s="160">
        <v>1</v>
      </c>
      <c r="C45" s="371">
        <v>567.83000000000004</v>
      </c>
      <c r="D45" s="161">
        <v>568.84</v>
      </c>
      <c r="E45" s="151">
        <v>568.34</v>
      </c>
      <c r="F45" s="135">
        <v>5.0000000000000001E-3</v>
      </c>
      <c r="G45" s="174"/>
    </row>
    <row r="46" spans="1:7" ht="12.75">
      <c r="A46" s="160">
        <v>1999</v>
      </c>
      <c r="B46" s="160">
        <v>2</v>
      </c>
      <c r="C46" s="371">
        <v>576.08000000000004</v>
      </c>
      <c r="D46" s="161">
        <v>577.1</v>
      </c>
      <c r="E46" s="151">
        <v>576.59</v>
      </c>
      <c r="F46" s="135">
        <v>1.4999999999999999E-2</v>
      </c>
      <c r="G46" s="174"/>
    </row>
    <row r="47" spans="1:7" ht="12.75">
      <c r="A47" s="160">
        <v>1999</v>
      </c>
      <c r="B47" s="160">
        <v>3</v>
      </c>
      <c r="C47" s="371">
        <v>578.4</v>
      </c>
      <c r="D47" s="161">
        <v>579.4</v>
      </c>
      <c r="E47" s="151">
        <v>578.9</v>
      </c>
      <c r="F47" s="135">
        <v>4.0000000000000001E-3</v>
      </c>
      <c r="G47" s="174"/>
    </row>
    <row r="48" spans="1:7" ht="12.75">
      <c r="A48" s="160">
        <v>1999</v>
      </c>
      <c r="B48" s="160">
        <v>4</v>
      </c>
      <c r="C48" s="371">
        <v>586.29</v>
      </c>
      <c r="D48" s="161">
        <v>587.29</v>
      </c>
      <c r="E48" s="151">
        <v>586.79</v>
      </c>
      <c r="F48" s="135">
        <v>1.4E-2</v>
      </c>
      <c r="G48" s="174"/>
    </row>
    <row r="49" spans="1:7" ht="12.75">
      <c r="A49" s="160">
        <v>1999</v>
      </c>
      <c r="B49" s="160">
        <v>5</v>
      </c>
      <c r="C49" s="371">
        <v>594.63</v>
      </c>
      <c r="D49" s="161">
        <v>595.63</v>
      </c>
      <c r="E49" s="151">
        <v>595.13</v>
      </c>
      <c r="F49" s="135">
        <v>1.4E-2</v>
      </c>
      <c r="G49" s="174"/>
    </row>
    <row r="50" spans="1:7" ht="12.75">
      <c r="A50" s="160">
        <v>1999</v>
      </c>
      <c r="B50" s="160">
        <v>6</v>
      </c>
      <c r="C50" s="371">
        <v>601.13</v>
      </c>
      <c r="D50" s="161">
        <v>602.13</v>
      </c>
      <c r="E50" s="151">
        <v>601.63</v>
      </c>
      <c r="F50" s="135">
        <v>1.0999999999999999E-2</v>
      </c>
      <c r="G50" s="174"/>
    </row>
    <row r="51" spans="1:7" ht="12.75">
      <c r="A51" s="160">
        <v>1999</v>
      </c>
      <c r="B51" s="160">
        <v>7</v>
      </c>
      <c r="C51" s="371">
        <v>609.54999999999995</v>
      </c>
      <c r="D51" s="161">
        <v>610.55999999999995</v>
      </c>
      <c r="E51" s="151">
        <v>610.05999999999995</v>
      </c>
      <c r="F51" s="135">
        <v>1.4E-2</v>
      </c>
      <c r="G51" s="174"/>
    </row>
    <row r="52" spans="1:7" ht="12.75">
      <c r="A52" s="160">
        <v>1999</v>
      </c>
      <c r="B52" s="160">
        <v>8</v>
      </c>
      <c r="C52" s="371">
        <v>614.22</v>
      </c>
      <c r="D52" s="161">
        <v>615.22</v>
      </c>
      <c r="E52" s="151">
        <v>614.72</v>
      </c>
      <c r="F52" s="135">
        <v>8.0000000000000002E-3</v>
      </c>
      <c r="G52" s="174"/>
    </row>
    <row r="53" spans="1:7" ht="12.75">
      <c r="A53" s="160">
        <v>1999</v>
      </c>
      <c r="B53" s="160">
        <v>9</v>
      </c>
      <c r="C53" s="371">
        <v>623.47</v>
      </c>
      <c r="D53" s="161">
        <v>624.48</v>
      </c>
      <c r="E53" s="151">
        <v>623.98</v>
      </c>
      <c r="F53" s="135">
        <v>1.4999999999999999E-2</v>
      </c>
      <c r="G53" s="174"/>
    </row>
    <row r="54" spans="1:7" ht="12.75">
      <c r="A54" s="160">
        <v>1999</v>
      </c>
      <c r="B54" s="160">
        <v>10</v>
      </c>
      <c r="C54" s="371">
        <v>629.19000000000005</v>
      </c>
      <c r="D54" s="161">
        <v>630.19000000000005</v>
      </c>
      <c r="E54" s="151">
        <v>629.69000000000005</v>
      </c>
      <c r="F54" s="135">
        <v>8.9999999999999993E-3</v>
      </c>
      <c r="G54" s="174"/>
    </row>
    <row r="55" spans="1:7" ht="12.75">
      <c r="A55" s="160">
        <v>1999</v>
      </c>
      <c r="B55" s="160">
        <v>11</v>
      </c>
      <c r="C55" s="371">
        <v>633.14</v>
      </c>
      <c r="D55" s="161">
        <v>634.15</v>
      </c>
      <c r="E55" s="151">
        <v>633.65</v>
      </c>
      <c r="F55" s="135">
        <v>6.0000000000000001E-3</v>
      </c>
      <c r="G55" s="174"/>
    </row>
    <row r="56" spans="1:7" ht="12.75">
      <c r="A56" s="160">
        <v>1999</v>
      </c>
      <c r="B56" s="160">
        <v>12</v>
      </c>
      <c r="C56" s="371">
        <v>642.33000000000004</v>
      </c>
      <c r="D56" s="161">
        <v>643.35</v>
      </c>
      <c r="E56" s="151">
        <v>642.84</v>
      </c>
      <c r="F56" s="135">
        <v>1.4999999999999999E-2</v>
      </c>
      <c r="G56" s="174"/>
    </row>
    <row r="57" spans="1:7" ht="12.75">
      <c r="A57" s="160">
        <v>2000</v>
      </c>
      <c r="B57" s="160">
        <v>1</v>
      </c>
      <c r="C57" s="371">
        <v>651.15</v>
      </c>
      <c r="D57" s="161">
        <v>652.15</v>
      </c>
      <c r="E57" s="151">
        <v>651.65</v>
      </c>
      <c r="F57" s="135">
        <v>1.4E-2</v>
      </c>
      <c r="G57" s="174"/>
    </row>
    <row r="58" spans="1:7" ht="12.75">
      <c r="A58" s="160">
        <v>2000</v>
      </c>
      <c r="B58" s="160">
        <v>2</v>
      </c>
      <c r="C58" s="371">
        <v>657.51</v>
      </c>
      <c r="D58" s="161">
        <v>658.51</v>
      </c>
      <c r="E58" s="151">
        <v>658.01</v>
      </c>
      <c r="F58" s="135">
        <v>0.01</v>
      </c>
      <c r="G58" s="174"/>
    </row>
    <row r="59" spans="1:7" ht="12.75">
      <c r="A59" s="160">
        <v>2000</v>
      </c>
      <c r="B59" s="160">
        <v>3</v>
      </c>
      <c r="C59" s="371">
        <v>665.12</v>
      </c>
      <c r="D59" s="161">
        <v>666.12</v>
      </c>
      <c r="E59" s="151">
        <v>665.62</v>
      </c>
      <c r="F59" s="135">
        <v>1.2E-2</v>
      </c>
      <c r="G59" s="174"/>
    </row>
    <row r="60" spans="1:7" ht="12.75">
      <c r="A60" s="160">
        <v>2000</v>
      </c>
      <c r="B60" s="160">
        <v>4</v>
      </c>
      <c r="C60" s="371">
        <v>671.01</v>
      </c>
      <c r="D60" s="161">
        <v>672.01</v>
      </c>
      <c r="E60" s="151">
        <v>671.51</v>
      </c>
      <c r="F60" s="135">
        <v>8.9999999999999993E-3</v>
      </c>
      <c r="G60" s="174"/>
    </row>
    <row r="61" spans="1:7" ht="12.75">
      <c r="A61" s="160">
        <v>2000</v>
      </c>
      <c r="B61" s="160">
        <v>5</v>
      </c>
      <c r="C61" s="371">
        <v>678.53</v>
      </c>
      <c r="D61" s="161">
        <v>679.53</v>
      </c>
      <c r="E61" s="151">
        <v>679.03</v>
      </c>
      <c r="F61" s="135">
        <v>1.0999999999999999E-2</v>
      </c>
      <c r="G61" s="174"/>
    </row>
    <row r="62" spans="1:7" ht="12.75">
      <c r="A62" s="160">
        <v>2000</v>
      </c>
      <c r="B62" s="160">
        <v>6</v>
      </c>
      <c r="C62" s="371">
        <v>679.54</v>
      </c>
      <c r="D62" s="161">
        <v>680.55</v>
      </c>
      <c r="E62" s="151">
        <v>680.05</v>
      </c>
      <c r="F62" s="135">
        <v>2E-3</v>
      </c>
      <c r="G62" s="174"/>
    </row>
    <row r="63" spans="1:7" ht="12.75">
      <c r="A63" s="160">
        <v>2000</v>
      </c>
      <c r="B63" s="160">
        <v>7</v>
      </c>
      <c r="C63" s="371">
        <v>684.21</v>
      </c>
      <c r="D63" s="161">
        <v>685.21</v>
      </c>
      <c r="E63" s="151">
        <v>684.71</v>
      </c>
      <c r="F63" s="135">
        <v>7.0000000000000001E-3</v>
      </c>
      <c r="G63" s="174"/>
    </row>
    <row r="64" spans="1:7" ht="12.75">
      <c r="A64" s="160">
        <v>2000</v>
      </c>
      <c r="B64" s="160">
        <v>8</v>
      </c>
      <c r="C64" s="371">
        <v>687.89</v>
      </c>
      <c r="D64" s="161">
        <v>688.89</v>
      </c>
      <c r="E64" s="151">
        <v>688.39</v>
      </c>
      <c r="F64" s="135">
        <v>5.0000000000000001E-3</v>
      </c>
      <c r="G64" s="174"/>
    </row>
    <row r="65" spans="1:7" ht="12.75">
      <c r="A65" s="160">
        <v>2000</v>
      </c>
      <c r="B65" s="160">
        <v>9</v>
      </c>
      <c r="C65" s="371">
        <v>689.06</v>
      </c>
      <c r="D65" s="161">
        <v>690.08</v>
      </c>
      <c r="E65" s="151">
        <v>689.57</v>
      </c>
      <c r="F65" s="135">
        <v>2E-3</v>
      </c>
      <c r="G65" s="174"/>
    </row>
    <row r="66" spans="1:7" ht="12.75">
      <c r="A66" s="160">
        <v>2000</v>
      </c>
      <c r="B66" s="160">
        <v>10</v>
      </c>
      <c r="C66" s="371">
        <v>691.46</v>
      </c>
      <c r="D66" s="161">
        <v>692.46</v>
      </c>
      <c r="E66" s="151">
        <v>691.96</v>
      </c>
      <c r="F66" s="135">
        <v>3.0000000000000001E-3</v>
      </c>
      <c r="G66" s="174"/>
    </row>
    <row r="67" spans="1:7" ht="12.75">
      <c r="A67" s="160">
        <v>2000</v>
      </c>
      <c r="B67" s="160">
        <v>11</v>
      </c>
      <c r="C67" s="371">
        <v>694.31</v>
      </c>
      <c r="D67" s="161">
        <v>695.31</v>
      </c>
      <c r="E67" s="151">
        <v>694.81</v>
      </c>
      <c r="F67" s="135">
        <v>4.0000000000000001E-3</v>
      </c>
      <c r="G67" s="174"/>
    </row>
    <row r="68" spans="1:7" ht="12.75">
      <c r="A68" s="160">
        <v>2000</v>
      </c>
      <c r="B68" s="160">
        <v>12</v>
      </c>
      <c r="C68" s="371">
        <v>697.34</v>
      </c>
      <c r="D68" s="161">
        <v>698.34</v>
      </c>
      <c r="E68" s="151">
        <v>697.84</v>
      </c>
      <c r="F68" s="135">
        <v>4.0000000000000001E-3</v>
      </c>
      <c r="G68" s="174"/>
    </row>
    <row r="69" spans="1:7" ht="12.75">
      <c r="A69" s="160">
        <v>2001</v>
      </c>
      <c r="B69" s="160">
        <v>1</v>
      </c>
      <c r="C69" s="371">
        <v>698.7</v>
      </c>
      <c r="D69" s="161">
        <v>699.7</v>
      </c>
      <c r="E69" s="151">
        <v>699.2</v>
      </c>
      <c r="F69" s="135">
        <v>2E-3</v>
      </c>
      <c r="G69" s="174"/>
    </row>
    <row r="70" spans="1:7" ht="12.75">
      <c r="A70" s="160">
        <v>2001</v>
      </c>
      <c r="B70" s="160">
        <v>2</v>
      </c>
      <c r="C70" s="371">
        <v>701.58</v>
      </c>
      <c r="D70" s="161">
        <v>702.58</v>
      </c>
      <c r="E70" s="151">
        <v>702.08</v>
      </c>
      <c r="F70" s="135">
        <v>4.0000000000000001E-3</v>
      </c>
      <c r="G70" s="174"/>
    </row>
    <row r="71" spans="1:7" ht="12.75">
      <c r="A71" s="160">
        <v>2001</v>
      </c>
      <c r="B71" s="160">
        <v>3</v>
      </c>
      <c r="C71" s="371">
        <v>704.52</v>
      </c>
      <c r="D71" s="161">
        <v>705.52</v>
      </c>
      <c r="E71" s="151">
        <v>705.02</v>
      </c>
      <c r="F71" s="135">
        <v>4.0000000000000001E-3</v>
      </c>
      <c r="G71" s="174"/>
    </row>
    <row r="72" spans="1:7" ht="12.75">
      <c r="A72" s="160">
        <v>2001</v>
      </c>
      <c r="B72" s="160">
        <v>4</v>
      </c>
      <c r="C72" s="371">
        <v>708.64</v>
      </c>
      <c r="D72" s="161">
        <v>709.64</v>
      </c>
      <c r="E72" s="151">
        <v>709.14</v>
      </c>
      <c r="F72" s="135">
        <v>6.0000000000000001E-3</v>
      </c>
      <c r="G72" s="174"/>
    </row>
    <row r="73" spans="1:7" ht="12.75">
      <c r="A73" s="160">
        <v>2001</v>
      </c>
      <c r="B73" s="160">
        <v>5</v>
      </c>
      <c r="C73" s="371">
        <v>713.39</v>
      </c>
      <c r="D73" s="161">
        <v>714.39</v>
      </c>
      <c r="E73" s="151">
        <v>713.89</v>
      </c>
      <c r="F73" s="135">
        <v>7.0000000000000001E-3</v>
      </c>
      <c r="G73" s="174"/>
    </row>
    <row r="74" spans="1:7" ht="12.75">
      <c r="A74" s="160">
        <v>2001</v>
      </c>
      <c r="B74" s="160">
        <v>6</v>
      </c>
      <c r="C74" s="371">
        <v>715.68</v>
      </c>
      <c r="D74" s="161">
        <v>716.69</v>
      </c>
      <c r="E74" s="151">
        <v>716.19</v>
      </c>
      <c r="F74" s="135">
        <v>3.0000000000000001E-3</v>
      </c>
      <c r="G74" s="174"/>
    </row>
    <row r="75" spans="1:7" ht="12.75">
      <c r="A75" s="160">
        <v>2001</v>
      </c>
      <c r="B75" s="160">
        <v>7</v>
      </c>
      <c r="C75" s="371">
        <v>720.99</v>
      </c>
      <c r="D75" s="161">
        <v>722</v>
      </c>
      <c r="E75" s="151">
        <v>721.5</v>
      </c>
      <c r="F75" s="135">
        <v>7.0000000000000001E-3</v>
      </c>
      <c r="G75" s="174"/>
    </row>
    <row r="76" spans="1:7" ht="12.75">
      <c r="A76" s="160">
        <v>2001</v>
      </c>
      <c r="B76" s="160">
        <v>8</v>
      </c>
      <c r="C76" s="371">
        <v>729.81</v>
      </c>
      <c r="D76" s="161">
        <v>730.82</v>
      </c>
      <c r="E76" s="151">
        <v>730.32</v>
      </c>
      <c r="F76" s="135">
        <v>1.2E-2</v>
      </c>
      <c r="G76" s="174"/>
    </row>
    <row r="77" spans="1:7" ht="12.75">
      <c r="A77" s="160">
        <v>2001</v>
      </c>
      <c r="B77" s="160">
        <v>9</v>
      </c>
      <c r="C77" s="371">
        <v>741.94</v>
      </c>
      <c r="D77" s="161">
        <v>742.94</v>
      </c>
      <c r="E77" s="151">
        <v>742.44</v>
      </c>
      <c r="F77" s="135">
        <v>1.7000000000000001E-2</v>
      </c>
      <c r="G77" s="174"/>
    </row>
    <row r="78" spans="1:7" ht="12.75">
      <c r="A78" s="160">
        <v>2001</v>
      </c>
      <c r="B78" s="160">
        <v>10</v>
      </c>
      <c r="C78" s="371">
        <v>742.07</v>
      </c>
      <c r="D78" s="161">
        <v>743.07</v>
      </c>
      <c r="E78" s="151">
        <v>742.57</v>
      </c>
      <c r="F78" s="135">
        <v>0</v>
      </c>
      <c r="G78" s="174"/>
    </row>
    <row r="79" spans="1:7" ht="12.75">
      <c r="A79" s="160">
        <v>2001</v>
      </c>
      <c r="B79" s="160">
        <v>11</v>
      </c>
      <c r="C79" s="371">
        <v>743.73</v>
      </c>
      <c r="D79" s="161">
        <v>744.73</v>
      </c>
      <c r="E79" s="151">
        <v>744.23</v>
      </c>
      <c r="F79" s="135">
        <v>2E-3</v>
      </c>
      <c r="G79" s="174"/>
    </row>
    <row r="80" spans="1:7" ht="12.75">
      <c r="A80" s="160">
        <v>2001</v>
      </c>
      <c r="B80" s="160">
        <v>12</v>
      </c>
      <c r="C80" s="371">
        <v>750.91</v>
      </c>
      <c r="D80" s="161">
        <v>751.91</v>
      </c>
      <c r="E80" s="151">
        <v>751.41</v>
      </c>
      <c r="F80" s="135">
        <v>0.01</v>
      </c>
      <c r="G80" s="174"/>
    </row>
    <row r="81" spans="1:7" ht="12.75">
      <c r="A81" s="160">
        <v>2002</v>
      </c>
      <c r="B81" s="160">
        <v>1</v>
      </c>
      <c r="C81" s="371">
        <v>760.55</v>
      </c>
      <c r="D81" s="161">
        <v>761.55</v>
      </c>
      <c r="E81" s="151">
        <v>761.05</v>
      </c>
      <c r="F81" s="135">
        <v>1.2999999999999999E-2</v>
      </c>
      <c r="G81" s="174"/>
    </row>
    <row r="82" spans="1:7" ht="12.75">
      <c r="A82" s="160">
        <v>2002</v>
      </c>
      <c r="B82" s="160">
        <v>2</v>
      </c>
      <c r="C82" s="371">
        <v>883.12</v>
      </c>
      <c r="D82" s="161">
        <v>884.21</v>
      </c>
      <c r="E82" s="151">
        <v>883.67</v>
      </c>
      <c r="F82" s="135">
        <v>0.161</v>
      </c>
      <c r="G82" s="174"/>
    </row>
    <row r="83" spans="1:7" ht="12.75">
      <c r="A83" s="160">
        <v>2002</v>
      </c>
      <c r="B83" s="160">
        <v>3</v>
      </c>
      <c r="C83" s="371">
        <v>945.97</v>
      </c>
      <c r="D83" s="161">
        <v>947.22</v>
      </c>
      <c r="E83" s="151">
        <v>946.6</v>
      </c>
      <c r="F83" s="135">
        <v>7.0999999999999994E-2</v>
      </c>
      <c r="G83" s="174"/>
    </row>
    <row r="84" spans="1:7" ht="12.75">
      <c r="A84" s="160">
        <v>2002</v>
      </c>
      <c r="B84" s="160">
        <v>4</v>
      </c>
      <c r="C84" s="371">
        <v>875.29</v>
      </c>
      <c r="D84" s="161">
        <v>876.54</v>
      </c>
      <c r="E84" s="151">
        <v>875.92</v>
      </c>
      <c r="F84" s="135">
        <v>-7.4999999999999997E-2</v>
      </c>
      <c r="G84" s="174"/>
    </row>
    <row r="85" spans="1:7" ht="12.75">
      <c r="A85" s="160">
        <v>2002</v>
      </c>
      <c r="B85" s="160">
        <v>5</v>
      </c>
      <c r="C85" s="371">
        <v>964.23</v>
      </c>
      <c r="D85" s="161">
        <v>965.48</v>
      </c>
      <c r="E85" s="151">
        <v>964.86</v>
      </c>
      <c r="F85" s="135">
        <v>0.10199999999999999</v>
      </c>
      <c r="G85" s="174"/>
    </row>
    <row r="86" spans="1:7" ht="12.75">
      <c r="A86" s="160">
        <v>2002</v>
      </c>
      <c r="B86" s="160">
        <v>6</v>
      </c>
      <c r="C86" s="371">
        <v>1195.49</v>
      </c>
      <c r="D86" s="161">
        <v>1196.74</v>
      </c>
      <c r="E86" s="151">
        <v>1196.1199999999999</v>
      </c>
      <c r="F86" s="135">
        <v>0.24</v>
      </c>
      <c r="G86" s="174"/>
    </row>
    <row r="87" spans="1:7" ht="12.75">
      <c r="A87" s="160">
        <v>2002</v>
      </c>
      <c r="B87" s="160">
        <v>7</v>
      </c>
      <c r="C87" s="371">
        <v>1327.73</v>
      </c>
      <c r="D87" s="161">
        <v>1328.98</v>
      </c>
      <c r="E87" s="151">
        <v>1328.36</v>
      </c>
      <c r="F87" s="135">
        <v>0.111</v>
      </c>
      <c r="G87" s="174"/>
    </row>
    <row r="88" spans="1:7" ht="12.75">
      <c r="A88" s="160">
        <v>2002</v>
      </c>
      <c r="B88" s="160">
        <v>8</v>
      </c>
      <c r="C88" s="371">
        <v>1371.93</v>
      </c>
      <c r="D88" s="161">
        <v>1373.93</v>
      </c>
      <c r="E88" s="151">
        <v>1372.93</v>
      </c>
      <c r="F88" s="135">
        <v>3.4000000000000002E-2</v>
      </c>
      <c r="G88" s="174"/>
    </row>
    <row r="89" spans="1:7" ht="12.75">
      <c r="A89" s="160">
        <v>2002</v>
      </c>
      <c r="B89" s="160">
        <v>9</v>
      </c>
      <c r="C89" s="371">
        <v>1453.7</v>
      </c>
      <c r="D89" s="161">
        <v>1457.2</v>
      </c>
      <c r="E89" s="151">
        <v>1455.45</v>
      </c>
      <c r="F89" s="135">
        <v>0.06</v>
      </c>
      <c r="G89" s="174"/>
    </row>
    <row r="90" spans="1:7" ht="12.75">
      <c r="A90" s="160">
        <v>2002</v>
      </c>
      <c r="B90" s="160">
        <v>10</v>
      </c>
      <c r="C90" s="371">
        <v>1448.82</v>
      </c>
      <c r="D90" s="161">
        <v>1452.32</v>
      </c>
      <c r="E90" s="151">
        <v>1450.57</v>
      </c>
      <c r="F90" s="135">
        <v>-3.0000000000000001E-3</v>
      </c>
      <c r="G90" s="174"/>
    </row>
    <row r="91" spans="1:7" ht="12.75">
      <c r="A91" s="160">
        <v>2002</v>
      </c>
      <c r="B91" s="160">
        <v>11</v>
      </c>
      <c r="C91" s="371">
        <v>1363.1</v>
      </c>
      <c r="D91" s="161">
        <v>1366.6</v>
      </c>
      <c r="E91" s="151">
        <v>1364.85</v>
      </c>
      <c r="F91" s="135">
        <v>-5.8999999999999997E-2</v>
      </c>
      <c r="G91" s="174"/>
    </row>
    <row r="92" spans="1:7" ht="12.75">
      <c r="A92" s="160">
        <v>2002</v>
      </c>
      <c r="B92" s="160">
        <v>12</v>
      </c>
      <c r="C92" s="371">
        <v>1317.17</v>
      </c>
      <c r="D92" s="161">
        <v>1320.67</v>
      </c>
      <c r="E92" s="151">
        <v>1318.92</v>
      </c>
      <c r="F92" s="135">
        <v>-3.4000000000000002E-2</v>
      </c>
      <c r="G92" s="174"/>
    </row>
    <row r="93" spans="1:7" ht="12.75">
      <c r="A93" s="160">
        <v>2003</v>
      </c>
      <c r="B93" s="160">
        <v>1</v>
      </c>
      <c r="C93" s="371">
        <v>1649.44</v>
      </c>
      <c r="D93" s="161">
        <v>1652.94</v>
      </c>
      <c r="E93" s="151">
        <v>1651.19</v>
      </c>
      <c r="F93" s="135">
        <v>0.252</v>
      </c>
      <c r="G93" s="174"/>
    </row>
    <row r="94" spans="1:7" ht="12.75">
      <c r="A94" s="160">
        <v>2003</v>
      </c>
      <c r="B94" s="160">
        <v>2</v>
      </c>
      <c r="C94" s="371">
        <v>1646.7</v>
      </c>
      <c r="D94" s="161">
        <v>1650.6</v>
      </c>
      <c r="E94" s="151">
        <v>1648.65</v>
      </c>
      <c r="F94" s="135">
        <v>-2E-3</v>
      </c>
      <c r="G94" s="174"/>
    </row>
    <row r="95" spans="1:7" ht="12.75">
      <c r="A95" s="160">
        <v>2003</v>
      </c>
      <c r="B95" s="160">
        <v>3</v>
      </c>
      <c r="C95" s="371">
        <v>1596</v>
      </c>
      <c r="D95" s="161">
        <v>1600</v>
      </c>
      <c r="E95" s="151">
        <v>1598</v>
      </c>
      <c r="F95" s="135">
        <v>-3.1E-2</v>
      </c>
      <c r="G95" s="174"/>
    </row>
    <row r="96" spans="1:7" ht="12.75">
      <c r="A96" s="160">
        <v>2003</v>
      </c>
      <c r="B96" s="160">
        <v>4</v>
      </c>
      <c r="C96" s="371">
        <v>1596</v>
      </c>
      <c r="D96" s="161">
        <v>1600</v>
      </c>
      <c r="E96" s="151">
        <v>1598</v>
      </c>
      <c r="F96" s="135">
        <v>0</v>
      </c>
      <c r="G96" s="174"/>
    </row>
    <row r="97" spans="1:7" ht="12.75">
      <c r="A97" s="160">
        <v>2003</v>
      </c>
      <c r="B97" s="160">
        <v>5</v>
      </c>
      <c r="C97" s="371">
        <v>1596</v>
      </c>
      <c r="D97" s="161">
        <v>1600</v>
      </c>
      <c r="E97" s="151">
        <v>1598</v>
      </c>
      <c r="F97" s="135">
        <v>0</v>
      </c>
      <c r="G97" s="174"/>
    </row>
    <row r="98" spans="1:7" ht="12.75">
      <c r="A98" s="160">
        <v>2003</v>
      </c>
      <c r="B98" s="160">
        <v>6</v>
      </c>
      <c r="C98" s="371">
        <v>1596</v>
      </c>
      <c r="D98" s="161">
        <v>1600</v>
      </c>
      <c r="E98" s="151">
        <v>1598</v>
      </c>
      <c r="F98" s="135">
        <v>0</v>
      </c>
      <c r="G98" s="174"/>
    </row>
    <row r="99" spans="1:7" ht="12.75">
      <c r="A99" s="160">
        <v>2003</v>
      </c>
      <c r="B99" s="160">
        <v>7</v>
      </c>
      <c r="C99" s="371">
        <v>1596</v>
      </c>
      <c r="D99" s="161">
        <v>1600</v>
      </c>
      <c r="E99" s="151">
        <v>1598</v>
      </c>
      <c r="F99" s="135">
        <v>0</v>
      </c>
      <c r="G99" s="174"/>
    </row>
    <row r="100" spans="1:7" ht="12.75">
      <c r="A100" s="160">
        <v>2003</v>
      </c>
      <c r="B100" s="160">
        <v>8</v>
      </c>
      <c r="C100" s="371">
        <v>1596</v>
      </c>
      <c r="D100" s="161">
        <v>1600</v>
      </c>
      <c r="E100" s="151">
        <v>1598</v>
      </c>
      <c r="F100" s="135">
        <v>0</v>
      </c>
      <c r="G100" s="174"/>
    </row>
    <row r="101" spans="1:7" ht="12.75">
      <c r="A101" s="160">
        <v>2003</v>
      </c>
      <c r="B101" s="160">
        <v>9</v>
      </c>
      <c r="C101" s="371">
        <v>1596</v>
      </c>
      <c r="D101" s="161">
        <v>1600</v>
      </c>
      <c r="E101" s="151">
        <v>1598</v>
      </c>
      <c r="F101" s="135">
        <v>0</v>
      </c>
      <c r="G101" s="174"/>
    </row>
    <row r="102" spans="1:7" ht="12.75">
      <c r="A102" s="160">
        <v>2003</v>
      </c>
      <c r="B102" s="160">
        <v>10</v>
      </c>
      <c r="C102" s="371">
        <v>1596</v>
      </c>
      <c r="D102" s="161">
        <v>1600</v>
      </c>
      <c r="E102" s="151">
        <v>1598</v>
      </c>
      <c r="F102" s="135">
        <v>0</v>
      </c>
      <c r="G102" s="174"/>
    </row>
    <row r="103" spans="1:7" ht="12.75">
      <c r="A103" s="160">
        <v>2003</v>
      </c>
      <c r="B103" s="160">
        <v>11</v>
      </c>
      <c r="C103" s="371">
        <v>1596</v>
      </c>
      <c r="D103" s="161">
        <v>1600</v>
      </c>
      <c r="E103" s="151">
        <v>1598</v>
      </c>
      <c r="F103" s="135">
        <v>0</v>
      </c>
      <c r="G103" s="174"/>
    </row>
    <row r="104" spans="1:7" ht="12.75">
      <c r="A104" s="160">
        <v>2003</v>
      </c>
      <c r="B104" s="160">
        <v>12</v>
      </c>
      <c r="C104" s="371">
        <v>1596</v>
      </c>
      <c r="D104" s="161">
        <v>1600</v>
      </c>
      <c r="E104" s="151">
        <v>1598</v>
      </c>
      <c r="F104" s="135">
        <v>0</v>
      </c>
      <c r="G104" s="174"/>
    </row>
    <row r="105" spans="1:7" ht="12.75">
      <c r="A105" s="160">
        <v>2004</v>
      </c>
      <c r="B105" s="160">
        <v>1</v>
      </c>
      <c r="C105" s="371">
        <v>1596</v>
      </c>
      <c r="D105" s="161">
        <v>1600</v>
      </c>
      <c r="E105" s="151">
        <v>1598</v>
      </c>
      <c r="F105" s="135">
        <v>0</v>
      </c>
      <c r="G105" s="174"/>
    </row>
    <row r="106" spans="1:7" ht="12.75">
      <c r="A106" s="160">
        <v>2004</v>
      </c>
      <c r="B106" s="160">
        <v>2</v>
      </c>
      <c r="C106" s="371">
        <v>1821.32</v>
      </c>
      <c r="D106" s="161">
        <v>1825.88</v>
      </c>
      <c r="E106" s="151">
        <v>1823.6</v>
      </c>
      <c r="F106" s="135">
        <v>0.14099999999999999</v>
      </c>
      <c r="G106" s="174"/>
    </row>
    <row r="107" spans="1:7" ht="12.75">
      <c r="A107" s="160">
        <v>2004</v>
      </c>
      <c r="B107" s="160">
        <v>3</v>
      </c>
      <c r="C107" s="371">
        <v>1915.2</v>
      </c>
      <c r="D107" s="161">
        <v>1920</v>
      </c>
      <c r="E107" s="151">
        <v>1917.6</v>
      </c>
      <c r="F107" s="135">
        <v>5.1999999999999998E-2</v>
      </c>
      <c r="G107" s="174"/>
    </row>
    <row r="108" spans="1:7" ht="12.75">
      <c r="A108" s="160">
        <v>2004</v>
      </c>
      <c r="B108" s="160">
        <v>4</v>
      </c>
      <c r="C108" s="371">
        <v>1915.2</v>
      </c>
      <c r="D108" s="161">
        <v>1920</v>
      </c>
      <c r="E108" s="151">
        <v>1917.6</v>
      </c>
      <c r="F108" s="135">
        <v>0</v>
      </c>
      <c r="G108" s="174"/>
    </row>
    <row r="109" spans="1:7" ht="12.75">
      <c r="A109" s="160">
        <v>2004</v>
      </c>
      <c r="B109" s="160">
        <v>5</v>
      </c>
      <c r="C109" s="371">
        <v>1915.2</v>
      </c>
      <c r="D109" s="161">
        <v>1920</v>
      </c>
      <c r="E109" s="151">
        <v>1917.6</v>
      </c>
      <c r="F109" s="135">
        <v>0</v>
      </c>
      <c r="G109" s="174"/>
    </row>
    <row r="110" spans="1:7" ht="12.75">
      <c r="A110" s="160">
        <v>2004</v>
      </c>
      <c r="B110" s="160">
        <v>6</v>
      </c>
      <c r="C110" s="371">
        <v>1915.2</v>
      </c>
      <c r="D110" s="161">
        <v>1920</v>
      </c>
      <c r="E110" s="151">
        <v>1917.6</v>
      </c>
      <c r="F110" s="135">
        <v>0</v>
      </c>
      <c r="G110" s="174"/>
    </row>
    <row r="111" spans="1:7" ht="12.75">
      <c r="A111" s="160">
        <v>2004</v>
      </c>
      <c r="B111" s="160">
        <v>7</v>
      </c>
      <c r="C111" s="371">
        <v>1915.2</v>
      </c>
      <c r="D111" s="161">
        <v>1920</v>
      </c>
      <c r="E111" s="151">
        <v>1917.6</v>
      </c>
      <c r="F111" s="135">
        <v>0</v>
      </c>
      <c r="G111" s="174"/>
    </row>
    <row r="112" spans="1:7" ht="12.75">
      <c r="A112" s="160">
        <v>2004</v>
      </c>
      <c r="B112" s="160">
        <v>8</v>
      </c>
      <c r="C112" s="371">
        <v>1915.2</v>
      </c>
      <c r="D112" s="161">
        <v>1920</v>
      </c>
      <c r="E112" s="151">
        <v>1917.6</v>
      </c>
      <c r="F112" s="135">
        <v>0</v>
      </c>
      <c r="G112" s="174"/>
    </row>
    <row r="113" spans="1:7" ht="12.75">
      <c r="A113" s="160">
        <v>2004</v>
      </c>
      <c r="B113" s="160">
        <v>9</v>
      </c>
      <c r="C113" s="371">
        <v>1915.2</v>
      </c>
      <c r="D113" s="161">
        <v>1920</v>
      </c>
      <c r="E113" s="151">
        <v>1917.6</v>
      </c>
      <c r="F113" s="135">
        <v>0</v>
      </c>
      <c r="G113" s="174"/>
    </row>
    <row r="114" spans="1:7" ht="12.75">
      <c r="A114" s="160">
        <v>2004</v>
      </c>
      <c r="B114" s="160">
        <v>10</v>
      </c>
      <c r="C114" s="371">
        <v>1915.2</v>
      </c>
      <c r="D114" s="161">
        <v>1920</v>
      </c>
      <c r="E114" s="151">
        <v>1917.6</v>
      </c>
      <c r="F114" s="135">
        <v>0</v>
      </c>
      <c r="G114" s="174"/>
    </row>
    <row r="115" spans="1:7" ht="12.75">
      <c r="A115" s="160">
        <v>2004</v>
      </c>
      <c r="B115" s="160">
        <v>11</v>
      </c>
      <c r="C115" s="371">
        <v>1915.2</v>
      </c>
      <c r="D115" s="161">
        <v>1920</v>
      </c>
      <c r="E115" s="151">
        <v>1917.6</v>
      </c>
      <c r="F115" s="135">
        <v>0</v>
      </c>
      <c r="G115" s="174"/>
    </row>
    <row r="116" spans="1:7" ht="12.75">
      <c r="A116" s="160">
        <v>2004</v>
      </c>
      <c r="B116" s="160">
        <v>12</v>
      </c>
      <c r="C116" s="371">
        <v>1915.2</v>
      </c>
      <c r="D116" s="161">
        <v>1920</v>
      </c>
      <c r="E116" s="151">
        <v>1917.6</v>
      </c>
      <c r="F116" s="135">
        <v>0</v>
      </c>
      <c r="G116" s="174"/>
    </row>
    <row r="117" spans="1:7" ht="12.75">
      <c r="A117" s="160">
        <v>2005</v>
      </c>
      <c r="B117" s="160">
        <v>1</v>
      </c>
      <c r="C117" s="371">
        <v>1915.2</v>
      </c>
      <c r="D117" s="161">
        <v>1920</v>
      </c>
      <c r="E117" s="151">
        <v>1917.6</v>
      </c>
      <c r="F117" s="135">
        <v>0</v>
      </c>
      <c r="G117" s="174"/>
    </row>
    <row r="118" spans="1:7" ht="12.75">
      <c r="A118" s="160">
        <v>2005</v>
      </c>
      <c r="B118" s="160">
        <v>2</v>
      </c>
      <c r="C118" s="371">
        <v>1915.2</v>
      </c>
      <c r="D118" s="161">
        <v>1920</v>
      </c>
      <c r="E118" s="151">
        <v>1917.6</v>
      </c>
      <c r="F118" s="135">
        <v>0</v>
      </c>
      <c r="G118" s="174"/>
    </row>
    <row r="119" spans="1:7" ht="12.75">
      <c r="A119" s="160">
        <v>2005</v>
      </c>
      <c r="B119" s="160">
        <v>3</v>
      </c>
      <c r="C119" s="371">
        <v>2122.75</v>
      </c>
      <c r="D119" s="161">
        <v>2128.1</v>
      </c>
      <c r="E119" s="151">
        <v>2125.4299999999998</v>
      </c>
      <c r="F119" s="135">
        <v>0.108</v>
      </c>
      <c r="G119" s="174"/>
    </row>
    <row r="120" spans="1:7" ht="12.75">
      <c r="A120" s="160">
        <v>2005</v>
      </c>
      <c r="B120" s="160">
        <v>4</v>
      </c>
      <c r="C120" s="371">
        <v>2144.6</v>
      </c>
      <c r="D120" s="161">
        <v>2150</v>
      </c>
      <c r="E120" s="151">
        <v>2147.3000000000002</v>
      </c>
      <c r="F120" s="135">
        <v>0.01</v>
      </c>
      <c r="G120" s="174"/>
    </row>
    <row r="121" spans="1:7" ht="12.75">
      <c r="A121" s="160">
        <v>2005</v>
      </c>
      <c r="B121" s="160">
        <v>5</v>
      </c>
      <c r="C121" s="371">
        <v>2144.6</v>
      </c>
      <c r="D121" s="161">
        <v>2150</v>
      </c>
      <c r="E121" s="151">
        <v>2147.3000000000002</v>
      </c>
      <c r="F121" s="135">
        <v>0</v>
      </c>
      <c r="G121" s="174"/>
    </row>
    <row r="122" spans="1:7" ht="12.75">
      <c r="A122" s="160">
        <v>2005</v>
      </c>
      <c r="B122" s="160">
        <v>6</v>
      </c>
      <c r="C122" s="371">
        <v>2144.6</v>
      </c>
      <c r="D122" s="161">
        <v>2150</v>
      </c>
      <c r="E122" s="151">
        <v>2147.3000000000002</v>
      </c>
      <c r="F122" s="135">
        <v>0</v>
      </c>
      <c r="G122" s="174"/>
    </row>
    <row r="123" spans="1:7" ht="12.75">
      <c r="A123" s="160">
        <v>2005</v>
      </c>
      <c r="B123" s="160">
        <v>7</v>
      </c>
      <c r="C123" s="371">
        <v>2144.6</v>
      </c>
      <c r="D123" s="161">
        <v>2150</v>
      </c>
      <c r="E123" s="151">
        <v>2147.3000000000002</v>
      </c>
      <c r="F123" s="135">
        <v>0</v>
      </c>
      <c r="G123" s="174"/>
    </row>
    <row r="124" spans="1:7" ht="12.75">
      <c r="A124" s="160">
        <v>2005</v>
      </c>
      <c r="B124" s="160">
        <v>8</v>
      </c>
      <c r="C124" s="371">
        <v>2144.6</v>
      </c>
      <c r="D124" s="161">
        <v>2150</v>
      </c>
      <c r="E124" s="151">
        <v>2147.3000000000002</v>
      </c>
      <c r="F124" s="135">
        <v>0</v>
      </c>
      <c r="G124" s="174"/>
    </row>
    <row r="125" spans="1:7" ht="12.75">
      <c r="A125" s="160">
        <v>2005</v>
      </c>
      <c r="B125" s="160">
        <v>9</v>
      </c>
      <c r="C125" s="371">
        <v>2144.6</v>
      </c>
      <c r="D125" s="161">
        <v>2150</v>
      </c>
      <c r="E125" s="151">
        <v>2147.3000000000002</v>
      </c>
      <c r="F125" s="135">
        <v>0</v>
      </c>
      <c r="G125" s="174"/>
    </row>
    <row r="126" spans="1:7" ht="12.75">
      <c r="A126" s="160">
        <v>2005</v>
      </c>
      <c r="B126" s="160">
        <v>10</v>
      </c>
      <c r="C126" s="371">
        <v>2144.6</v>
      </c>
      <c r="D126" s="161">
        <v>2150</v>
      </c>
      <c r="E126" s="151">
        <v>2147.3000000000002</v>
      </c>
      <c r="F126" s="135">
        <v>0</v>
      </c>
      <c r="G126" s="174"/>
    </row>
    <row r="127" spans="1:7" ht="12.75">
      <c r="A127" s="160">
        <v>2005</v>
      </c>
      <c r="B127" s="160">
        <v>11</v>
      </c>
      <c r="C127" s="371">
        <v>2144.6</v>
      </c>
      <c r="D127" s="161">
        <v>2150</v>
      </c>
      <c r="E127" s="151">
        <v>2147.3000000000002</v>
      </c>
      <c r="F127" s="135">
        <v>0</v>
      </c>
      <c r="G127" s="174"/>
    </row>
    <row r="128" spans="1:7" ht="12.75">
      <c r="A128" s="160">
        <v>2005</v>
      </c>
      <c r="B128" s="160">
        <v>12</v>
      </c>
      <c r="C128" s="371">
        <v>2144.6</v>
      </c>
      <c r="D128" s="161">
        <v>2150</v>
      </c>
      <c r="E128" s="151">
        <v>2147.3000000000002</v>
      </c>
      <c r="F128" s="135">
        <v>0</v>
      </c>
      <c r="G128" s="174"/>
    </row>
    <row r="129" spans="1:7" ht="12.75">
      <c r="A129" s="160">
        <v>2006</v>
      </c>
      <c r="B129" s="160">
        <v>1</v>
      </c>
      <c r="C129" s="371">
        <v>2144.6</v>
      </c>
      <c r="D129" s="161">
        <v>2150</v>
      </c>
      <c r="E129" s="151">
        <v>2147.3000000000002</v>
      </c>
      <c r="F129" s="135">
        <v>0</v>
      </c>
      <c r="G129" s="174"/>
    </row>
    <row r="130" spans="1:7" ht="12.75">
      <c r="A130" s="160">
        <v>2006</v>
      </c>
      <c r="B130" s="160">
        <v>2</v>
      </c>
      <c r="C130" s="371">
        <v>2144.6</v>
      </c>
      <c r="D130" s="161">
        <v>2150</v>
      </c>
      <c r="E130" s="151">
        <v>2147.3000000000002</v>
      </c>
      <c r="F130" s="135">
        <v>0</v>
      </c>
      <c r="G130" s="174"/>
    </row>
    <row r="131" spans="1:7" ht="12.75">
      <c r="A131" s="160">
        <v>2006</v>
      </c>
      <c r="B131" s="160">
        <v>3</v>
      </c>
      <c r="C131" s="371">
        <v>2144.6</v>
      </c>
      <c r="D131" s="161">
        <v>2150</v>
      </c>
      <c r="E131" s="151">
        <v>2147.3000000000002</v>
      </c>
      <c r="F131" s="135">
        <v>0</v>
      </c>
      <c r="G131" s="174"/>
    </row>
    <row r="132" spans="1:7" ht="12.75">
      <c r="A132" s="160">
        <v>2006</v>
      </c>
      <c r="B132" s="160">
        <v>4</v>
      </c>
      <c r="C132" s="371">
        <v>2144.6</v>
      </c>
      <c r="D132" s="161">
        <v>2150</v>
      </c>
      <c r="E132" s="151">
        <v>2147.3000000000002</v>
      </c>
      <c r="F132" s="135">
        <v>0</v>
      </c>
      <c r="G132" s="174"/>
    </row>
    <row r="133" spans="1:7" ht="12.75">
      <c r="A133" s="160">
        <v>2006</v>
      </c>
      <c r="B133" s="160">
        <v>5</v>
      </c>
      <c r="C133" s="371">
        <v>2144.6</v>
      </c>
      <c r="D133" s="161">
        <v>2150</v>
      </c>
      <c r="E133" s="151">
        <v>2147.3000000000002</v>
      </c>
      <c r="F133" s="135">
        <v>0</v>
      </c>
      <c r="G133" s="174"/>
    </row>
    <row r="134" spans="1:7" ht="12.75">
      <c r="A134" s="160">
        <v>2006</v>
      </c>
      <c r="B134" s="160">
        <v>6</v>
      </c>
      <c r="C134" s="371">
        <v>2144.6</v>
      </c>
      <c r="D134" s="161">
        <v>2150</v>
      </c>
      <c r="E134" s="151">
        <v>2147.3000000000002</v>
      </c>
      <c r="F134" s="135">
        <v>0</v>
      </c>
      <c r="G134" s="174"/>
    </row>
    <row r="135" spans="1:7" ht="12.75">
      <c r="A135" s="160">
        <v>2006</v>
      </c>
      <c r="B135" s="160">
        <v>7</v>
      </c>
      <c r="C135" s="371">
        <v>2144.6</v>
      </c>
      <c r="D135" s="161">
        <v>2150</v>
      </c>
      <c r="E135" s="151">
        <v>2147.3000000000002</v>
      </c>
      <c r="F135" s="135">
        <v>0</v>
      </c>
      <c r="G135" s="174"/>
    </row>
    <row r="136" spans="1:7" ht="12.75">
      <c r="A136" s="160">
        <v>2006</v>
      </c>
      <c r="B136" s="160">
        <v>8</v>
      </c>
      <c r="C136" s="371">
        <v>2144.6</v>
      </c>
      <c r="D136" s="161">
        <v>2150</v>
      </c>
      <c r="E136" s="151">
        <v>2147.3000000000002</v>
      </c>
      <c r="F136" s="135">
        <v>0</v>
      </c>
      <c r="G136" s="174"/>
    </row>
    <row r="137" spans="1:7" ht="12.75">
      <c r="A137" s="160">
        <v>2006</v>
      </c>
      <c r="B137" s="160">
        <v>9</v>
      </c>
      <c r="C137" s="371">
        <v>2144.6</v>
      </c>
      <c r="D137" s="161">
        <v>2150</v>
      </c>
      <c r="E137" s="151">
        <v>2147.3000000000002</v>
      </c>
      <c r="F137" s="135">
        <v>0</v>
      </c>
      <c r="G137" s="174"/>
    </row>
    <row r="138" spans="1:7" ht="12.75">
      <c r="A138" s="160">
        <v>2006</v>
      </c>
      <c r="B138" s="160">
        <v>10</v>
      </c>
      <c r="C138" s="371">
        <v>2144.6</v>
      </c>
      <c r="D138" s="161">
        <v>2150</v>
      </c>
      <c r="E138" s="151">
        <v>2147.3000000000002</v>
      </c>
      <c r="F138" s="135">
        <v>0</v>
      </c>
      <c r="G138" s="174"/>
    </row>
    <row r="139" spans="1:7" ht="12.75">
      <c r="A139" s="160">
        <v>2006</v>
      </c>
      <c r="B139" s="160">
        <v>11</v>
      </c>
      <c r="C139" s="371">
        <v>2144.6</v>
      </c>
      <c r="D139" s="161">
        <v>2150</v>
      </c>
      <c r="E139" s="151">
        <v>2147.3000000000002</v>
      </c>
      <c r="F139" s="135">
        <v>0</v>
      </c>
      <c r="G139" s="174"/>
    </row>
    <row r="140" spans="1:7" ht="12.75">
      <c r="A140" s="160">
        <v>2006</v>
      </c>
      <c r="B140" s="160">
        <v>12</v>
      </c>
      <c r="C140" s="371">
        <v>2144.6</v>
      </c>
      <c r="D140" s="161">
        <v>2150</v>
      </c>
      <c r="E140" s="151">
        <v>2147.3000000000002</v>
      </c>
      <c r="F140" s="135">
        <v>0</v>
      </c>
      <c r="G140" s="174"/>
    </row>
    <row r="141" spans="1:7" ht="12.75">
      <c r="A141" s="160">
        <v>2007</v>
      </c>
      <c r="B141" s="160">
        <v>1</v>
      </c>
      <c r="C141" s="371">
        <v>2144.6</v>
      </c>
      <c r="D141" s="161">
        <v>2150</v>
      </c>
      <c r="E141" s="151">
        <v>2147.3000000000002</v>
      </c>
      <c r="F141" s="135">
        <v>0</v>
      </c>
      <c r="G141" s="174"/>
    </row>
    <row r="142" spans="1:7" ht="12.75">
      <c r="A142" s="160">
        <v>2007</v>
      </c>
      <c r="B142" s="160">
        <v>2</v>
      </c>
      <c r="C142" s="371">
        <v>2144.6</v>
      </c>
      <c r="D142" s="161">
        <v>2150</v>
      </c>
      <c r="E142" s="151">
        <v>2147.3000000000002</v>
      </c>
      <c r="F142" s="135">
        <v>0</v>
      </c>
      <c r="G142" s="174"/>
    </row>
    <row r="143" spans="1:7" ht="12.75">
      <c r="A143" s="160">
        <v>2007</v>
      </c>
      <c r="B143" s="160">
        <v>3</v>
      </c>
      <c r="C143" s="371">
        <v>2144.6</v>
      </c>
      <c r="D143" s="161">
        <v>2150</v>
      </c>
      <c r="E143" s="151">
        <v>2147.3000000000002</v>
      </c>
      <c r="F143" s="135">
        <v>0</v>
      </c>
      <c r="G143" s="174"/>
    </row>
    <row r="144" spans="1:7" ht="12.75">
      <c r="A144" s="160">
        <v>2007</v>
      </c>
      <c r="B144" s="160">
        <v>4</v>
      </c>
      <c r="C144" s="371">
        <v>2144.6</v>
      </c>
      <c r="D144" s="161">
        <v>2150</v>
      </c>
      <c r="E144" s="151">
        <v>2147.3000000000002</v>
      </c>
      <c r="F144" s="135">
        <v>0</v>
      </c>
      <c r="G144" s="174"/>
    </row>
    <row r="145" spans="1:7" ht="12.75">
      <c r="A145" s="160">
        <v>2007</v>
      </c>
      <c r="B145" s="160">
        <v>5</v>
      </c>
      <c r="C145" s="371">
        <v>2144.6</v>
      </c>
      <c r="D145" s="161">
        <v>2150</v>
      </c>
      <c r="E145" s="151">
        <v>2147.3000000000002</v>
      </c>
      <c r="F145" s="135">
        <v>0</v>
      </c>
      <c r="G145" s="174"/>
    </row>
    <row r="146" spans="1:7" ht="12.75">
      <c r="A146" s="160">
        <v>2007</v>
      </c>
      <c r="B146" s="160">
        <v>6</v>
      </c>
      <c r="C146" s="371">
        <v>2144.6</v>
      </c>
      <c r="D146" s="161">
        <v>2150</v>
      </c>
      <c r="E146" s="151">
        <v>2147.3000000000002</v>
      </c>
      <c r="F146" s="135">
        <v>0</v>
      </c>
      <c r="G146" s="174"/>
    </row>
    <row r="147" spans="1:7" ht="12.75">
      <c r="A147" s="160">
        <v>2007</v>
      </c>
      <c r="B147" s="160">
        <v>7</v>
      </c>
      <c r="C147" s="371">
        <v>2144.6</v>
      </c>
      <c r="D147" s="161">
        <v>2150</v>
      </c>
      <c r="E147" s="151">
        <v>2147.3000000000002</v>
      </c>
      <c r="F147" s="135">
        <v>0</v>
      </c>
      <c r="G147" s="174"/>
    </row>
    <row r="148" spans="1:7" ht="12.75">
      <c r="A148" s="160">
        <v>2007</v>
      </c>
      <c r="B148" s="160">
        <v>8</v>
      </c>
      <c r="C148" s="371">
        <v>2144.6</v>
      </c>
      <c r="D148" s="161">
        <v>2150</v>
      </c>
      <c r="E148" s="151">
        <v>2147.3000000000002</v>
      </c>
      <c r="F148" s="135">
        <v>0</v>
      </c>
      <c r="G148" s="174"/>
    </row>
    <row r="149" spans="1:7" ht="12.75">
      <c r="A149" s="160">
        <v>2007</v>
      </c>
      <c r="B149" s="160">
        <v>9</v>
      </c>
      <c r="C149" s="371">
        <v>2144.6</v>
      </c>
      <c r="D149" s="161">
        <v>2150</v>
      </c>
      <c r="E149" s="151">
        <v>2147.3000000000002</v>
      </c>
      <c r="F149" s="135">
        <v>0</v>
      </c>
      <c r="G149" s="174"/>
    </row>
    <row r="150" spans="1:7" ht="12.75">
      <c r="A150" s="160">
        <v>2007</v>
      </c>
      <c r="B150" s="160">
        <v>10</v>
      </c>
      <c r="C150" s="371">
        <v>2144.6</v>
      </c>
      <c r="D150" s="161">
        <v>2150</v>
      </c>
      <c r="E150" s="151">
        <v>2147.3000000000002</v>
      </c>
      <c r="F150" s="135">
        <v>0</v>
      </c>
      <c r="G150" s="174"/>
    </row>
    <row r="151" spans="1:7" ht="12.75">
      <c r="A151" s="160">
        <v>2007</v>
      </c>
      <c r="B151" s="160">
        <v>11</v>
      </c>
      <c r="C151" s="371">
        <v>2144.6</v>
      </c>
      <c r="D151" s="161">
        <v>2150</v>
      </c>
      <c r="E151" s="151">
        <v>2147.3000000000002</v>
      </c>
      <c r="F151" s="135">
        <v>0</v>
      </c>
      <c r="G151" s="174"/>
    </row>
    <row r="152" spans="1:7" ht="12.75">
      <c r="A152" s="160">
        <v>2007</v>
      </c>
      <c r="B152" s="160">
        <v>12</v>
      </c>
      <c r="C152" s="371">
        <v>2144.6</v>
      </c>
      <c r="D152" s="161">
        <v>2150</v>
      </c>
      <c r="E152" s="151">
        <v>2147.3000000000002</v>
      </c>
      <c r="F152" s="135">
        <v>0</v>
      </c>
      <c r="G152" s="174"/>
    </row>
    <row r="153" spans="1:7" ht="12.75">
      <c r="A153" s="160" t="s">
        <v>209</v>
      </c>
      <c r="B153" s="160">
        <v>1</v>
      </c>
      <c r="C153" s="371">
        <v>2.14</v>
      </c>
      <c r="D153" s="161">
        <v>2.15</v>
      </c>
      <c r="E153" s="151">
        <v>2.15</v>
      </c>
      <c r="F153" s="135"/>
      <c r="G153" s="174"/>
    </row>
    <row r="154" spans="1:7" ht="12.75">
      <c r="A154" s="160">
        <v>2008</v>
      </c>
      <c r="B154" s="160">
        <v>2</v>
      </c>
      <c r="C154" s="371">
        <v>2.14</v>
      </c>
      <c r="D154" s="161">
        <v>2.15</v>
      </c>
      <c r="E154" s="151">
        <v>2.15</v>
      </c>
      <c r="F154" s="135">
        <v>0</v>
      </c>
      <c r="G154" s="174"/>
    </row>
    <row r="155" spans="1:7" ht="12.75">
      <c r="A155" s="160">
        <v>2008</v>
      </c>
      <c r="B155" s="160">
        <v>3</v>
      </c>
      <c r="C155" s="371">
        <v>2.14</v>
      </c>
      <c r="D155" s="161">
        <v>2.15</v>
      </c>
      <c r="E155" s="151">
        <v>2.15</v>
      </c>
      <c r="F155" s="135">
        <v>0</v>
      </c>
      <c r="G155" s="174"/>
    </row>
    <row r="156" spans="1:7" ht="12.75">
      <c r="A156" s="160">
        <v>2008</v>
      </c>
      <c r="B156" s="160">
        <v>4</v>
      </c>
      <c r="C156" s="371">
        <v>2.14</v>
      </c>
      <c r="D156" s="161">
        <v>2.15</v>
      </c>
      <c r="E156" s="151">
        <v>2.15</v>
      </c>
      <c r="F156" s="135">
        <v>0</v>
      </c>
      <c r="G156" s="174"/>
    </row>
    <row r="157" spans="1:7" ht="12.75">
      <c r="A157" s="160">
        <v>2008</v>
      </c>
      <c r="B157" s="160">
        <v>5</v>
      </c>
      <c r="C157" s="371">
        <v>2.14</v>
      </c>
      <c r="D157" s="161">
        <v>2.15</v>
      </c>
      <c r="E157" s="151">
        <v>2.15</v>
      </c>
      <c r="F157" s="135">
        <v>0</v>
      </c>
      <c r="G157" s="174"/>
    </row>
    <row r="158" spans="1:7" ht="12.75">
      <c r="A158" s="160">
        <v>2008</v>
      </c>
      <c r="B158" s="160">
        <v>6</v>
      </c>
      <c r="C158" s="371">
        <v>2.14</v>
      </c>
      <c r="D158" s="161">
        <v>2.15</v>
      </c>
      <c r="E158" s="151">
        <v>2.15</v>
      </c>
      <c r="F158" s="135">
        <v>0</v>
      </c>
      <c r="G158" s="174"/>
    </row>
    <row r="159" spans="1:7" ht="12.75">
      <c r="A159" s="160">
        <v>2008</v>
      </c>
      <c r="B159" s="160">
        <v>7</v>
      </c>
      <c r="C159" s="371">
        <v>2.14</v>
      </c>
      <c r="D159" s="161">
        <v>2.15</v>
      </c>
      <c r="E159" s="151">
        <v>2.15</v>
      </c>
      <c r="F159" s="135">
        <v>0</v>
      </c>
      <c r="G159" s="174"/>
    </row>
    <row r="160" spans="1:7" ht="12.75">
      <c r="A160" s="160">
        <v>2008</v>
      </c>
      <c r="B160" s="160">
        <v>8</v>
      </c>
      <c r="C160" s="371">
        <v>2.14</v>
      </c>
      <c r="D160" s="161">
        <v>2.15</v>
      </c>
      <c r="E160" s="151">
        <v>2.15</v>
      </c>
      <c r="F160" s="135">
        <v>0</v>
      </c>
      <c r="G160" s="174"/>
    </row>
    <row r="161" spans="1:7" ht="12.75">
      <c r="A161" s="160">
        <v>2008</v>
      </c>
      <c r="B161" s="160">
        <v>9</v>
      </c>
      <c r="C161" s="371">
        <v>2.14</v>
      </c>
      <c r="D161" s="161">
        <v>2.15</v>
      </c>
      <c r="E161" s="151">
        <v>2.15</v>
      </c>
      <c r="F161" s="135">
        <v>0</v>
      </c>
      <c r="G161" s="174"/>
    </row>
    <row r="162" spans="1:7" ht="12.75">
      <c r="A162" s="160">
        <v>2008</v>
      </c>
      <c r="B162" s="160">
        <v>10</v>
      </c>
      <c r="C162" s="371">
        <v>2.14</v>
      </c>
      <c r="D162" s="161">
        <v>2.15</v>
      </c>
      <c r="E162" s="151">
        <v>2.15</v>
      </c>
      <c r="F162" s="135">
        <v>0</v>
      </c>
      <c r="G162" s="174"/>
    </row>
    <row r="163" spans="1:7" ht="12.75">
      <c r="A163" s="160">
        <v>2008</v>
      </c>
      <c r="B163" s="160">
        <v>11</v>
      </c>
      <c r="C163" s="371">
        <v>2.14</v>
      </c>
      <c r="D163" s="161">
        <v>2.15</v>
      </c>
      <c r="E163" s="151">
        <v>2.15</v>
      </c>
      <c r="F163" s="135">
        <v>0</v>
      </c>
      <c r="G163" s="174"/>
    </row>
    <row r="164" spans="1:7" ht="12.75">
      <c r="A164" s="160">
        <v>2008</v>
      </c>
      <c r="B164" s="160">
        <v>12</v>
      </c>
      <c r="C164" s="371">
        <v>2.14</v>
      </c>
      <c r="D164" s="161">
        <v>2.15</v>
      </c>
      <c r="E164" s="151">
        <v>2.15</v>
      </c>
      <c r="F164" s="135">
        <v>0</v>
      </c>
      <c r="G164" s="174"/>
    </row>
    <row r="165" spans="1:7" ht="12.75">
      <c r="A165" s="160">
        <v>2009</v>
      </c>
      <c r="B165" s="160">
        <v>1</v>
      </c>
      <c r="C165" s="371">
        <v>2.14</v>
      </c>
      <c r="D165" s="161">
        <v>2.15</v>
      </c>
      <c r="E165" s="151">
        <v>2.15</v>
      </c>
      <c r="F165" s="135">
        <v>0</v>
      </c>
      <c r="G165" s="174"/>
    </row>
    <row r="166" spans="1:7" ht="12.75">
      <c r="A166" s="160">
        <v>2009</v>
      </c>
      <c r="B166" s="160">
        <v>2</v>
      </c>
      <c r="C166" s="371">
        <v>2.14</v>
      </c>
      <c r="D166" s="161">
        <v>2.15</v>
      </c>
      <c r="E166" s="151">
        <v>2.15</v>
      </c>
      <c r="F166" s="135">
        <v>0</v>
      </c>
      <c r="G166" s="174"/>
    </row>
    <row r="167" spans="1:7" ht="12.75">
      <c r="A167" s="160">
        <v>2009</v>
      </c>
      <c r="B167" s="160">
        <v>3</v>
      </c>
      <c r="C167" s="371">
        <v>2.14</v>
      </c>
      <c r="D167" s="161">
        <v>2.15</v>
      </c>
      <c r="E167" s="151">
        <v>2.15</v>
      </c>
      <c r="F167" s="135">
        <v>0</v>
      </c>
      <c r="G167" s="174"/>
    </row>
    <row r="168" spans="1:7" ht="12.75">
      <c r="A168" s="160">
        <v>2009</v>
      </c>
      <c r="B168" s="160">
        <v>4</v>
      </c>
      <c r="C168" s="371">
        <v>2.14</v>
      </c>
      <c r="D168" s="161">
        <v>2.15</v>
      </c>
      <c r="E168" s="151">
        <v>2.15</v>
      </c>
      <c r="F168" s="135">
        <v>0</v>
      </c>
      <c r="G168" s="174"/>
    </row>
    <row r="169" spans="1:7" ht="15" customHeight="1">
      <c r="A169" s="160">
        <v>2009</v>
      </c>
      <c r="B169" s="160">
        <v>5</v>
      </c>
      <c r="C169" s="371">
        <v>2.14</v>
      </c>
      <c r="D169" s="161">
        <v>2.15</v>
      </c>
      <c r="E169" s="151">
        <v>2.15</v>
      </c>
      <c r="F169" s="135">
        <v>0</v>
      </c>
    </row>
    <row r="170" spans="1:7" ht="15" customHeight="1">
      <c r="A170" s="160">
        <v>2009</v>
      </c>
      <c r="B170" s="160">
        <v>6</v>
      </c>
      <c r="C170" s="371">
        <v>2.14</v>
      </c>
      <c r="D170" s="161">
        <v>2.15</v>
      </c>
      <c r="E170" s="151">
        <v>2.15</v>
      </c>
      <c r="F170" s="135">
        <v>0</v>
      </c>
    </row>
    <row r="171" spans="1:7" ht="15" customHeight="1">
      <c r="A171" s="160">
        <v>2009</v>
      </c>
      <c r="B171" s="160">
        <v>7</v>
      </c>
      <c r="C171" s="371">
        <v>2.14</v>
      </c>
      <c r="D171" s="161">
        <v>2.15</v>
      </c>
      <c r="E171" s="151">
        <v>2.15</v>
      </c>
      <c r="F171" s="135">
        <v>0</v>
      </c>
    </row>
    <row r="172" spans="1:7" ht="15" customHeight="1">
      <c r="A172" s="160">
        <v>2009</v>
      </c>
      <c r="B172" s="160">
        <v>8</v>
      </c>
      <c r="C172" s="371">
        <v>2.14</v>
      </c>
      <c r="D172" s="161">
        <v>2.15</v>
      </c>
      <c r="E172" s="151">
        <v>2.15</v>
      </c>
      <c r="F172" s="135">
        <v>0</v>
      </c>
    </row>
    <row r="173" spans="1:7" ht="15" customHeight="1">
      <c r="A173" s="160">
        <v>2009</v>
      </c>
      <c r="B173" s="160">
        <v>9</v>
      </c>
      <c r="C173" s="371">
        <v>2.14</v>
      </c>
      <c r="D173" s="161">
        <v>2.15</v>
      </c>
      <c r="E173" s="151">
        <v>2.15</v>
      </c>
      <c r="F173" s="135">
        <v>0</v>
      </c>
    </row>
    <row r="174" spans="1:7" ht="15" customHeight="1">
      <c r="A174" s="160">
        <v>2009</v>
      </c>
      <c r="B174" s="160">
        <v>10</v>
      </c>
      <c r="C174" s="371">
        <v>2.14</v>
      </c>
      <c r="D174" s="161">
        <v>2.15</v>
      </c>
      <c r="E174" s="151">
        <v>2.15</v>
      </c>
      <c r="F174" s="135">
        <v>0</v>
      </c>
    </row>
    <row r="175" spans="1:7" ht="15" customHeight="1">
      <c r="A175" s="160">
        <v>2009</v>
      </c>
      <c r="B175" s="160">
        <v>11</v>
      </c>
      <c r="C175" s="371">
        <v>2.14</v>
      </c>
      <c r="D175" s="161">
        <v>2.15</v>
      </c>
      <c r="E175" s="151">
        <v>2.15</v>
      </c>
      <c r="F175" s="135">
        <v>0</v>
      </c>
    </row>
    <row r="176" spans="1:7" ht="15" customHeight="1">
      <c r="A176" s="160">
        <v>2009</v>
      </c>
      <c r="B176" s="160">
        <v>12</v>
      </c>
      <c r="C176" s="371">
        <v>2.14</v>
      </c>
      <c r="D176" s="161">
        <v>2.15</v>
      </c>
      <c r="E176" s="151">
        <v>2.15</v>
      </c>
      <c r="F176" s="135">
        <v>0</v>
      </c>
    </row>
    <row r="177" spans="1:6" ht="15" customHeight="1">
      <c r="A177" s="160" t="s">
        <v>210</v>
      </c>
      <c r="B177" s="160">
        <v>1</v>
      </c>
      <c r="C177" s="371">
        <v>2.5</v>
      </c>
      <c r="D177" s="161">
        <v>2.5099999999999998</v>
      </c>
      <c r="E177" s="151">
        <v>2.5099999999999998</v>
      </c>
      <c r="F177" s="135">
        <v>0.16700000000000001</v>
      </c>
    </row>
    <row r="178" spans="1:6" ht="15" customHeight="1">
      <c r="A178" s="160">
        <v>2010</v>
      </c>
      <c r="B178" s="160">
        <v>2</v>
      </c>
      <c r="C178" s="371">
        <v>2.59</v>
      </c>
      <c r="D178" s="161">
        <v>2.6</v>
      </c>
      <c r="E178" s="151">
        <v>2.6</v>
      </c>
      <c r="F178" s="135">
        <v>3.5999999999999997E-2</v>
      </c>
    </row>
    <row r="179" spans="1:6" ht="15" customHeight="1">
      <c r="A179" s="160">
        <v>2010</v>
      </c>
      <c r="B179" s="160">
        <v>3</v>
      </c>
      <c r="C179" s="371">
        <v>3.84</v>
      </c>
      <c r="D179" s="161">
        <v>3.85</v>
      </c>
      <c r="E179" s="151">
        <v>3.85</v>
      </c>
      <c r="F179" s="135">
        <v>0.48099999999999998</v>
      </c>
    </row>
    <row r="180" spans="1:6" ht="15" customHeight="1">
      <c r="A180" s="160">
        <v>2010</v>
      </c>
      <c r="B180" s="160">
        <v>4</v>
      </c>
      <c r="C180" s="371">
        <v>4.2892999999999999</v>
      </c>
      <c r="D180" s="161">
        <v>4.3</v>
      </c>
      <c r="E180" s="151">
        <v>4.2946499999999999</v>
      </c>
      <c r="F180" s="135">
        <v>0.11549350649350654</v>
      </c>
    </row>
    <row r="181" spans="1:6" ht="15" customHeight="1">
      <c r="A181" s="160">
        <v>2010</v>
      </c>
      <c r="B181" s="160">
        <v>5</v>
      </c>
      <c r="C181" s="371">
        <v>4.2892999999999999</v>
      </c>
      <c r="D181" s="161">
        <v>4.3</v>
      </c>
      <c r="E181" s="151">
        <v>4.2946499999999999</v>
      </c>
      <c r="F181" s="135">
        <v>0</v>
      </c>
    </row>
    <row r="182" spans="1:6" ht="15" customHeight="1">
      <c r="A182" s="160">
        <v>2010</v>
      </c>
      <c r="B182" s="160">
        <v>6</v>
      </c>
      <c r="C182" s="371">
        <v>4.2892999999999999</v>
      </c>
      <c r="D182" s="161">
        <v>4.3</v>
      </c>
      <c r="E182" s="151">
        <v>4.2946499999999999</v>
      </c>
      <c r="F182" s="135">
        <v>0</v>
      </c>
    </row>
    <row r="183" spans="1:6" ht="15" customHeight="1">
      <c r="A183" s="160">
        <v>2010</v>
      </c>
      <c r="B183" s="160">
        <v>7</v>
      </c>
      <c r="C183" s="371">
        <v>4.2892999999999999</v>
      </c>
      <c r="D183" s="161">
        <v>4.3</v>
      </c>
      <c r="E183" s="151">
        <v>4.2946499999999999</v>
      </c>
      <c r="F183" s="135">
        <v>0</v>
      </c>
    </row>
    <row r="184" spans="1:6" ht="15" customHeight="1">
      <c r="A184" s="160">
        <v>2010</v>
      </c>
      <c r="B184" s="160">
        <v>8</v>
      </c>
      <c r="C184" s="371">
        <v>4.2892999999999999</v>
      </c>
      <c r="D184" s="161">
        <v>4.3</v>
      </c>
      <c r="E184" s="151">
        <v>4.2946499999999999</v>
      </c>
      <c r="F184" s="135">
        <v>0</v>
      </c>
    </row>
    <row r="185" spans="1:6" ht="15" customHeight="1">
      <c r="A185" s="160">
        <v>2010</v>
      </c>
      <c r="B185" s="160">
        <v>9</v>
      </c>
      <c r="C185" s="371">
        <v>4.2892999999999999</v>
      </c>
      <c r="D185" s="161">
        <v>4.3</v>
      </c>
      <c r="E185" s="151">
        <v>4.2946499999999999</v>
      </c>
      <c r="F185" s="135">
        <v>0</v>
      </c>
    </row>
    <row r="186" spans="1:6" ht="15" customHeight="1">
      <c r="A186" s="160">
        <v>2010</v>
      </c>
      <c r="B186" s="160">
        <v>10</v>
      </c>
      <c r="C186" s="371">
        <v>4.2892999999999999</v>
      </c>
      <c r="D186" s="161">
        <v>4.3</v>
      </c>
      <c r="E186" s="151">
        <v>4.2946499999999999</v>
      </c>
      <c r="F186" s="135">
        <v>0</v>
      </c>
    </row>
    <row r="187" spans="1:6" ht="15" customHeight="1">
      <c r="A187" s="160">
        <v>2010</v>
      </c>
      <c r="B187" s="160">
        <v>11</v>
      </c>
      <c r="C187" s="371">
        <v>4.2892999999999999</v>
      </c>
      <c r="D187" s="161">
        <v>4.3</v>
      </c>
      <c r="E187" s="151">
        <v>4.2946499999999999</v>
      </c>
      <c r="F187" s="135">
        <v>0</v>
      </c>
    </row>
    <row r="188" spans="1:6" ht="15" customHeight="1">
      <c r="A188" s="160">
        <v>2010</v>
      </c>
      <c r="B188" s="160">
        <v>12</v>
      </c>
      <c r="C188" s="371">
        <v>4.2892999999999999</v>
      </c>
      <c r="D188" s="161">
        <v>4.3</v>
      </c>
      <c r="E188" s="151">
        <v>4.2946499999999999</v>
      </c>
      <c r="F188" s="135">
        <v>0</v>
      </c>
    </row>
    <row r="189" spans="1:6" ht="15" customHeight="1">
      <c r="A189" s="160">
        <v>2011</v>
      </c>
      <c r="B189" s="160">
        <v>1</v>
      </c>
      <c r="C189" s="371">
        <v>4.2892999999999999</v>
      </c>
      <c r="D189" s="161">
        <v>4.3</v>
      </c>
      <c r="E189" s="151">
        <v>4.2946499999999999</v>
      </c>
      <c r="F189" s="135">
        <v>0</v>
      </c>
    </row>
    <row r="190" spans="1:6" ht="15" customHeight="1">
      <c r="A190" s="160">
        <v>2011</v>
      </c>
      <c r="B190" s="160">
        <v>2</v>
      </c>
      <c r="C190" s="371">
        <v>4.2892999999999999</v>
      </c>
      <c r="D190" s="161">
        <v>4.3</v>
      </c>
      <c r="E190" s="151">
        <v>4.2946499999999999</v>
      </c>
      <c r="F190" s="135">
        <v>0</v>
      </c>
    </row>
    <row r="191" spans="1:6" ht="15" customHeight="1">
      <c r="A191" s="160">
        <v>2011</v>
      </c>
      <c r="B191" s="160">
        <v>3</v>
      </c>
      <c r="C191" s="371">
        <v>4.2892999999999999</v>
      </c>
      <c r="D191" s="161">
        <v>4.3</v>
      </c>
      <c r="E191" s="151">
        <v>4.2946499999999999</v>
      </c>
      <c r="F191" s="135">
        <v>0</v>
      </c>
    </row>
    <row r="192" spans="1:6" ht="15" customHeight="1">
      <c r="A192" s="160">
        <v>2011</v>
      </c>
      <c r="B192" s="160">
        <v>4</v>
      </c>
      <c r="C192" s="371">
        <v>4.2892999999999999</v>
      </c>
      <c r="D192" s="161">
        <v>4.3</v>
      </c>
      <c r="E192" s="151">
        <v>4.2946499999999999</v>
      </c>
      <c r="F192" s="135">
        <v>0</v>
      </c>
    </row>
    <row r="193" spans="1:6" ht="15" customHeight="1">
      <c r="A193" s="160">
        <v>2011</v>
      </c>
      <c r="B193" s="160">
        <v>5</v>
      </c>
      <c r="C193" s="371">
        <v>4.2892999999999999</v>
      </c>
      <c r="D193" s="161">
        <v>4.3</v>
      </c>
      <c r="E193" s="151">
        <v>4.2946499999999999</v>
      </c>
      <c r="F193" s="135">
        <v>0</v>
      </c>
    </row>
    <row r="194" spans="1:6" ht="15" customHeight="1">
      <c r="A194" s="160">
        <v>2011</v>
      </c>
      <c r="B194" s="160">
        <v>6</v>
      </c>
      <c r="C194" s="371">
        <v>4.2892999999999999</v>
      </c>
      <c r="D194" s="161">
        <v>4.3</v>
      </c>
      <c r="E194" s="151">
        <v>4.2946499999999999</v>
      </c>
      <c r="F194" s="135">
        <v>0</v>
      </c>
    </row>
    <row r="195" spans="1:6" ht="15" customHeight="1">
      <c r="A195" s="160">
        <v>2011</v>
      </c>
      <c r="B195" s="160">
        <v>7</v>
      </c>
      <c r="C195" s="371">
        <v>4.2892999999999999</v>
      </c>
      <c r="D195" s="161">
        <v>4.3</v>
      </c>
      <c r="E195" s="151">
        <v>4.2946499999999999</v>
      </c>
      <c r="F195" s="135">
        <v>0</v>
      </c>
    </row>
    <row r="196" spans="1:6" ht="15" customHeight="1">
      <c r="A196" s="160">
        <v>2011</v>
      </c>
      <c r="B196" s="160">
        <v>8</v>
      </c>
      <c r="C196" s="371">
        <v>4.2892999999999999</v>
      </c>
      <c r="D196" s="161">
        <v>4.3</v>
      </c>
      <c r="E196" s="151">
        <v>4.2946499999999999</v>
      </c>
      <c r="F196" s="135">
        <v>0</v>
      </c>
    </row>
    <row r="197" spans="1:6" ht="15" customHeight="1">
      <c r="A197" s="160">
        <v>2011</v>
      </c>
      <c r="B197" s="160">
        <v>9</v>
      </c>
      <c r="C197" s="371">
        <v>4.2892999999999999</v>
      </c>
      <c r="D197" s="161">
        <v>4.3</v>
      </c>
      <c r="E197" s="151">
        <v>4.2946499999999999</v>
      </c>
      <c r="F197" s="135">
        <v>0</v>
      </c>
    </row>
    <row r="198" spans="1:6" ht="15" customHeight="1">
      <c r="A198" s="160">
        <v>2011</v>
      </c>
      <c r="B198" s="160">
        <v>10</v>
      </c>
      <c r="C198" s="371">
        <v>4.2892999999999999</v>
      </c>
      <c r="D198" s="161">
        <v>4.3</v>
      </c>
      <c r="E198" s="151">
        <v>4.2946499999999999</v>
      </c>
      <c r="F198" s="135">
        <v>0</v>
      </c>
    </row>
    <row r="199" spans="1:6" ht="15" customHeight="1">
      <c r="A199" s="160">
        <v>2011</v>
      </c>
      <c r="B199" s="160">
        <v>11</v>
      </c>
      <c r="C199" s="371">
        <v>4.2892999999999999</v>
      </c>
      <c r="D199" s="161">
        <v>4.3</v>
      </c>
      <c r="E199" s="151">
        <v>4.2946499999999999</v>
      </c>
      <c r="F199" s="135">
        <v>0</v>
      </c>
    </row>
    <row r="200" spans="1:6" ht="15" customHeight="1">
      <c r="A200" s="160">
        <v>2011</v>
      </c>
      <c r="B200" s="160">
        <v>12</v>
      </c>
      <c r="C200" s="371">
        <v>4.2892999999999999</v>
      </c>
      <c r="D200" s="161">
        <v>4.3</v>
      </c>
      <c r="E200" s="151">
        <v>4.2946499999999999</v>
      </c>
      <c r="F200" s="135">
        <v>0</v>
      </c>
    </row>
    <row r="201" spans="1:6" ht="15" customHeight="1">
      <c r="A201" s="160">
        <v>2012</v>
      </c>
      <c r="B201" s="160">
        <v>1</v>
      </c>
      <c r="C201" s="371">
        <v>4.2892999999999999</v>
      </c>
      <c r="D201" s="161">
        <v>4.3</v>
      </c>
      <c r="E201" s="151">
        <v>4.2946499999999999</v>
      </c>
      <c r="F201" s="135">
        <v>0</v>
      </c>
    </row>
    <row r="202" spans="1:6" ht="15" customHeight="1">
      <c r="A202" s="160">
        <v>2012</v>
      </c>
      <c r="B202" s="160">
        <v>2</v>
      </c>
      <c r="C202" s="371">
        <v>4.2892999999999999</v>
      </c>
      <c r="D202" s="161">
        <v>4.3</v>
      </c>
      <c r="E202" s="151">
        <v>4.2946499999999999</v>
      </c>
      <c r="F202" s="135">
        <v>0</v>
      </c>
    </row>
    <row r="203" spans="1:6" ht="15" customHeight="1">
      <c r="A203" s="160">
        <v>2012</v>
      </c>
      <c r="B203" s="160">
        <v>3</v>
      </c>
      <c r="C203" s="371">
        <v>4.2892999999999999</v>
      </c>
      <c r="D203" s="161">
        <v>4.3</v>
      </c>
      <c r="E203" s="151">
        <v>4.2946499999999999</v>
      </c>
      <c r="F203" s="135">
        <v>0</v>
      </c>
    </row>
    <row r="204" spans="1:6" ht="15" customHeight="1">
      <c r="A204" s="160">
        <v>2012</v>
      </c>
      <c r="B204" s="160">
        <v>4</v>
      </c>
      <c r="C204" s="371">
        <v>4.2892999999999999</v>
      </c>
      <c r="D204" s="161">
        <v>4.3</v>
      </c>
      <c r="E204" s="151">
        <v>4.2946499999999999</v>
      </c>
      <c r="F204" s="135">
        <v>0</v>
      </c>
    </row>
    <row r="205" spans="1:6" ht="15" customHeight="1">
      <c r="A205" s="160">
        <v>2012</v>
      </c>
      <c r="B205" s="160">
        <v>5</v>
      </c>
      <c r="C205" s="371">
        <v>4.2892999999999999</v>
      </c>
      <c r="D205" s="161">
        <v>4.3</v>
      </c>
      <c r="E205" s="151">
        <v>4.2946499999999999</v>
      </c>
      <c r="F205" s="135">
        <v>0</v>
      </c>
    </row>
    <row r="206" spans="1:6" ht="15" customHeight="1">
      <c r="A206" s="160">
        <v>2012</v>
      </c>
      <c r="B206" s="160">
        <v>6</v>
      </c>
      <c r="C206" s="371">
        <v>4.2892999999999999</v>
      </c>
      <c r="D206" s="161">
        <v>4.3</v>
      </c>
      <c r="E206" s="151">
        <v>4.2946499999999999</v>
      </c>
      <c r="F206" s="135">
        <v>0</v>
      </c>
    </row>
    <row r="207" spans="1:6" ht="15" customHeight="1">
      <c r="A207" s="160">
        <v>2012</v>
      </c>
      <c r="B207" s="160">
        <v>7</v>
      </c>
      <c r="C207" s="371">
        <v>4.2892999999999999</v>
      </c>
      <c r="D207" s="161">
        <v>4.3</v>
      </c>
      <c r="E207" s="151">
        <v>4.2946499999999999</v>
      </c>
      <c r="F207" s="135">
        <v>0</v>
      </c>
    </row>
    <row r="208" spans="1:6" ht="15" customHeight="1">
      <c r="A208" s="160">
        <v>2012</v>
      </c>
      <c r="B208" s="160">
        <v>8</v>
      </c>
      <c r="C208" s="371">
        <v>4.2892999999999999</v>
      </c>
      <c r="D208" s="161">
        <v>4.3</v>
      </c>
      <c r="E208" s="151">
        <v>4.2946499999999999</v>
      </c>
      <c r="F208" s="135">
        <v>0</v>
      </c>
    </row>
    <row r="209" spans="1:6" ht="15" customHeight="1">
      <c r="A209" s="160">
        <v>2012</v>
      </c>
      <c r="B209" s="160">
        <v>9</v>
      </c>
      <c r="C209" s="371">
        <v>4.2892999999999999</v>
      </c>
      <c r="D209" s="161">
        <v>4.3</v>
      </c>
      <c r="E209" s="151">
        <v>4.2946499999999999</v>
      </c>
      <c r="F209" s="135">
        <v>0</v>
      </c>
    </row>
    <row r="210" spans="1:6" ht="15" customHeight="1">
      <c r="A210" s="160">
        <v>2012</v>
      </c>
      <c r="B210" s="160">
        <v>10</v>
      </c>
      <c r="C210" s="371">
        <v>4.2892999999999999</v>
      </c>
      <c r="D210" s="161">
        <v>4.3</v>
      </c>
      <c r="E210" s="151">
        <v>4.2946499999999999</v>
      </c>
      <c r="F210" s="135">
        <v>0</v>
      </c>
    </row>
    <row r="211" spans="1:6" ht="15" customHeight="1">
      <c r="A211" s="160">
        <v>2012</v>
      </c>
      <c r="B211" s="160">
        <v>11</v>
      </c>
      <c r="C211" s="371">
        <v>4.2892999999999999</v>
      </c>
      <c r="D211" s="161">
        <v>4.3</v>
      </c>
      <c r="E211" s="151">
        <v>4.2946499999999999</v>
      </c>
      <c r="F211" s="135">
        <v>0</v>
      </c>
    </row>
    <row r="212" spans="1:6" ht="15" customHeight="1">
      <c r="A212" s="160">
        <v>2012</v>
      </c>
      <c r="B212" s="160">
        <v>12</v>
      </c>
      <c r="C212" s="371">
        <v>4.2892999999999999</v>
      </c>
      <c r="D212" s="161">
        <v>4.3</v>
      </c>
      <c r="E212" s="151">
        <v>4.2946499999999999</v>
      </c>
      <c r="F212" s="135">
        <v>0</v>
      </c>
    </row>
    <row r="213" spans="1:6" ht="15" customHeight="1">
      <c r="A213" s="160">
        <v>2013</v>
      </c>
      <c r="B213" s="160">
        <v>1</v>
      </c>
      <c r="C213" s="371">
        <v>4.2892999999999999</v>
      </c>
      <c r="D213" s="161">
        <v>4.3</v>
      </c>
      <c r="E213" s="151">
        <v>4.2946499999999999</v>
      </c>
      <c r="F213" s="135">
        <v>0</v>
      </c>
    </row>
    <row r="214" spans="1:6" ht="15" customHeight="1">
      <c r="A214" s="160" t="s">
        <v>516</v>
      </c>
      <c r="B214" s="160">
        <v>2</v>
      </c>
      <c r="C214" s="371">
        <v>5.8148117647058815</v>
      </c>
      <c r="D214" s="161">
        <v>5.8294117647058812</v>
      </c>
      <c r="E214" s="151">
        <v>5.8221117647058813</v>
      </c>
      <c r="F214" s="135">
        <v>0.35566618111042381</v>
      </c>
    </row>
    <row r="215" spans="1:6" ht="15" customHeight="1">
      <c r="A215" s="160">
        <v>2013</v>
      </c>
      <c r="B215" s="160">
        <v>3</v>
      </c>
      <c r="C215" s="371">
        <v>6.2842000000000002</v>
      </c>
      <c r="D215" s="161">
        <v>6.3</v>
      </c>
      <c r="E215" s="151">
        <v>6.2920999999999996</v>
      </c>
      <c r="F215" s="135">
        <v>8.0724701669800503E-2</v>
      </c>
    </row>
    <row r="216" spans="1:6" ht="15" customHeight="1">
      <c r="A216" s="160">
        <v>2013</v>
      </c>
      <c r="B216" s="160">
        <v>4</v>
      </c>
      <c r="C216" s="371">
        <v>6.2842000000000002</v>
      </c>
      <c r="D216" s="161">
        <v>6.3</v>
      </c>
      <c r="E216" s="151">
        <v>6.2920999999999996</v>
      </c>
      <c r="F216" s="325">
        <v>0</v>
      </c>
    </row>
    <row r="217" spans="1:6" ht="15" customHeight="1">
      <c r="A217" s="160">
        <v>2013</v>
      </c>
      <c r="B217" s="160">
        <v>5</v>
      </c>
      <c r="C217" s="371">
        <v>6.2842000000000002</v>
      </c>
      <c r="D217" s="161">
        <v>6.3</v>
      </c>
      <c r="E217" s="151">
        <v>6.2920999999999996</v>
      </c>
      <c r="F217" s="325">
        <v>0</v>
      </c>
    </row>
    <row r="218" spans="1:6" ht="15" customHeight="1">
      <c r="A218" s="160">
        <v>2013</v>
      </c>
      <c r="B218" s="160">
        <v>6</v>
      </c>
      <c r="C218" s="371">
        <v>6.2842000000000002</v>
      </c>
      <c r="D218" s="161">
        <v>6.3</v>
      </c>
      <c r="E218" s="151">
        <v>6.2920999999999996</v>
      </c>
      <c r="F218" s="325">
        <v>0</v>
      </c>
    </row>
    <row r="219" spans="1:6" ht="15" customHeight="1">
      <c r="A219" s="160">
        <v>2013</v>
      </c>
      <c r="B219" s="160">
        <v>7</v>
      </c>
      <c r="C219" s="371">
        <v>6.2842000000000002</v>
      </c>
      <c r="D219" s="161">
        <v>6.3</v>
      </c>
      <c r="E219" s="151">
        <v>6.2920999999999996</v>
      </c>
      <c r="F219" s="325">
        <v>0</v>
      </c>
    </row>
    <row r="220" spans="1:6" ht="15" customHeight="1">
      <c r="A220" s="160">
        <v>2013</v>
      </c>
      <c r="B220" s="160">
        <v>8</v>
      </c>
      <c r="C220" s="371">
        <v>6.2842000000000002</v>
      </c>
      <c r="D220" s="161">
        <v>6.3</v>
      </c>
      <c r="E220" s="151">
        <v>6.2920999999999996</v>
      </c>
      <c r="F220" s="325">
        <v>0</v>
      </c>
    </row>
    <row r="221" spans="1:6" ht="15" customHeight="1">
      <c r="A221" s="160">
        <v>2013</v>
      </c>
      <c r="B221" s="160">
        <v>9</v>
      </c>
      <c r="C221" s="371">
        <v>6.2842000000000002</v>
      </c>
      <c r="D221" s="161">
        <v>6.3</v>
      </c>
      <c r="E221" s="151">
        <v>6.2920999999999996</v>
      </c>
      <c r="F221" s="325">
        <v>0</v>
      </c>
    </row>
    <row r="222" spans="1:6" ht="15" customHeight="1">
      <c r="A222" s="160">
        <v>2013</v>
      </c>
      <c r="B222" s="160">
        <v>10</v>
      </c>
      <c r="C222" s="371">
        <v>6.2842000000000002</v>
      </c>
      <c r="D222" s="161">
        <v>6.3</v>
      </c>
      <c r="E222" s="151">
        <v>6.2920999999999996</v>
      </c>
      <c r="F222" s="325">
        <v>0</v>
      </c>
    </row>
    <row r="223" spans="1:6" ht="15" customHeight="1">
      <c r="A223" s="160">
        <v>2013</v>
      </c>
      <c r="B223" s="160">
        <v>11</v>
      </c>
      <c r="C223" s="371">
        <v>6.2842000000000002</v>
      </c>
      <c r="D223" s="161">
        <v>6.3</v>
      </c>
      <c r="E223" s="151">
        <v>6.2920999999999996</v>
      </c>
      <c r="F223" s="325">
        <v>0</v>
      </c>
    </row>
    <row r="224" spans="1:6" ht="15" customHeight="1">
      <c r="A224" s="160">
        <v>2013</v>
      </c>
      <c r="B224" s="160">
        <v>12</v>
      </c>
      <c r="C224" s="371">
        <v>6.2842000000000002</v>
      </c>
      <c r="D224" s="161">
        <v>6.3</v>
      </c>
      <c r="E224" s="151">
        <v>6.2920999999999996</v>
      </c>
      <c r="F224" s="325">
        <v>0</v>
      </c>
    </row>
    <row r="225" spans="1:6" ht="15" customHeight="1">
      <c r="A225" s="160">
        <v>2014</v>
      </c>
      <c r="B225" s="160">
        <v>1</v>
      </c>
      <c r="C225" s="371">
        <v>6.2842000000000002</v>
      </c>
      <c r="D225" s="161">
        <v>6.3</v>
      </c>
      <c r="E225" s="151">
        <v>6.2920999999999996</v>
      </c>
      <c r="F225" s="325">
        <v>0</v>
      </c>
    </row>
    <row r="226" spans="1:6" ht="15" customHeight="1">
      <c r="A226" s="160">
        <v>2014</v>
      </c>
      <c r="B226" s="160">
        <v>2</v>
      </c>
      <c r="C226" s="371">
        <v>6.2842000000000002</v>
      </c>
      <c r="D226" s="161">
        <v>6.3</v>
      </c>
      <c r="E226" s="151">
        <v>6.2920999999999996</v>
      </c>
      <c r="F226" s="325">
        <v>0</v>
      </c>
    </row>
    <row r="227" spans="1:6" ht="15" customHeight="1">
      <c r="A227" s="160">
        <v>2014</v>
      </c>
      <c r="B227" s="160">
        <v>3</v>
      </c>
      <c r="C227" s="371">
        <v>6.2842000000000002</v>
      </c>
      <c r="D227" s="161">
        <v>6.3</v>
      </c>
      <c r="E227" s="151">
        <v>6.2920999999999996</v>
      </c>
      <c r="F227" s="325">
        <v>0</v>
      </c>
    </row>
    <row r="228" spans="1:6" ht="15" customHeight="1">
      <c r="A228" s="160">
        <v>2014</v>
      </c>
      <c r="B228" s="160">
        <v>4</v>
      </c>
      <c r="C228" s="371">
        <v>6.2842000000000002</v>
      </c>
      <c r="D228" s="161">
        <v>6.3</v>
      </c>
      <c r="E228" s="151">
        <v>6.2920999999999996</v>
      </c>
      <c r="F228" s="325">
        <v>0</v>
      </c>
    </row>
    <row r="229" spans="1:6" ht="15" customHeight="1">
      <c r="A229" s="160">
        <v>2014</v>
      </c>
      <c r="B229" s="160">
        <v>5</v>
      </c>
      <c r="C229" s="371">
        <v>6.2842000000000002</v>
      </c>
      <c r="D229" s="161">
        <v>6.3</v>
      </c>
      <c r="E229" s="151">
        <v>6.2920999999999996</v>
      </c>
      <c r="F229" s="325">
        <v>0</v>
      </c>
    </row>
    <row r="230" spans="1:6" ht="15" customHeight="1">
      <c r="A230" s="160">
        <v>2014</v>
      </c>
      <c r="B230" s="160">
        <v>6</v>
      </c>
      <c r="C230" s="371">
        <v>6.2842000000000002</v>
      </c>
      <c r="D230" s="161">
        <v>6.3</v>
      </c>
      <c r="E230" s="151">
        <v>6.2920999999999996</v>
      </c>
      <c r="F230" s="325">
        <v>0</v>
      </c>
    </row>
    <row r="231" spans="1:6" ht="15" customHeight="1">
      <c r="A231" s="160">
        <v>2014</v>
      </c>
      <c r="B231" s="160">
        <v>7</v>
      </c>
      <c r="C231" s="371">
        <v>6.2842000000000002</v>
      </c>
      <c r="D231" s="161">
        <v>6.3</v>
      </c>
      <c r="E231" s="151">
        <v>6.2920999999999996</v>
      </c>
      <c r="F231" s="325">
        <v>0</v>
      </c>
    </row>
    <row r="232" spans="1:6" ht="15" customHeight="1">
      <c r="A232" s="160">
        <v>2014</v>
      </c>
      <c r="B232" s="160">
        <v>8</v>
      </c>
      <c r="C232" s="371">
        <v>6.2842000000000002</v>
      </c>
      <c r="D232" s="161">
        <v>6.3</v>
      </c>
      <c r="E232" s="151">
        <v>6.2920999999999996</v>
      </c>
      <c r="F232" s="325">
        <v>0</v>
      </c>
    </row>
    <row r="233" spans="1:6" ht="15" customHeight="1">
      <c r="A233" s="160">
        <v>2014</v>
      </c>
      <c r="B233" s="160">
        <v>9</v>
      </c>
      <c r="C233" s="371">
        <v>6.2842000000000002</v>
      </c>
      <c r="D233" s="161">
        <v>6.3</v>
      </c>
      <c r="E233" s="151">
        <v>6.2920999999999996</v>
      </c>
      <c r="F233" s="325">
        <v>0</v>
      </c>
    </row>
    <row r="234" spans="1:6" ht="15" customHeight="1">
      <c r="A234" s="160">
        <v>2014</v>
      </c>
      <c r="B234" s="160">
        <v>10</v>
      </c>
      <c r="C234" s="371">
        <v>6.2842000000000002</v>
      </c>
      <c r="D234" s="161">
        <v>6.3</v>
      </c>
      <c r="E234" s="151">
        <v>6.2920999999999996</v>
      </c>
      <c r="F234" s="325">
        <v>0</v>
      </c>
    </row>
    <row r="235" spans="1:6" ht="15" customHeight="1">
      <c r="A235" s="160">
        <v>2014</v>
      </c>
      <c r="B235" s="160">
        <v>11</v>
      </c>
      <c r="C235" s="371">
        <v>6.2842000000000002</v>
      </c>
      <c r="D235" s="161">
        <v>6.3</v>
      </c>
      <c r="E235" s="151">
        <v>6.2920999999999996</v>
      </c>
      <c r="F235" s="325">
        <v>0</v>
      </c>
    </row>
    <row r="236" spans="1:6" ht="15" customHeight="1">
      <c r="A236" s="160">
        <v>2014</v>
      </c>
      <c r="B236" s="160">
        <v>12</v>
      </c>
      <c r="C236" s="371">
        <v>6.2842000000000002</v>
      </c>
      <c r="D236" s="161">
        <v>6.3</v>
      </c>
      <c r="E236" s="151">
        <v>6.2920999999999996</v>
      </c>
      <c r="F236" s="325">
        <v>0</v>
      </c>
    </row>
    <row r="237" spans="1:6" ht="15" customHeight="1">
      <c r="A237" s="160">
        <v>2015</v>
      </c>
      <c r="B237" s="160">
        <v>1</v>
      </c>
      <c r="C237" s="371">
        <v>6.2842000000000002</v>
      </c>
      <c r="D237" s="161">
        <v>6.3</v>
      </c>
      <c r="E237" s="151">
        <v>6.2920999999999996</v>
      </c>
      <c r="F237" s="325">
        <v>0</v>
      </c>
    </row>
    <row r="238" spans="1:6" ht="15" customHeight="1">
      <c r="A238" s="160">
        <v>2015</v>
      </c>
      <c r="B238" s="160">
        <v>2</v>
      </c>
      <c r="C238" s="371">
        <v>6.2842000000000002</v>
      </c>
      <c r="D238" s="161">
        <v>6.3</v>
      </c>
      <c r="E238" s="151">
        <v>6.2920999999999996</v>
      </c>
      <c r="F238" s="325">
        <v>0</v>
      </c>
    </row>
    <row r="239" spans="1:6" ht="15" customHeight="1">
      <c r="A239" s="160">
        <v>2015</v>
      </c>
      <c r="B239" s="160">
        <v>3</v>
      </c>
      <c r="C239" s="371">
        <v>6.2842000000000002</v>
      </c>
      <c r="D239" s="161">
        <v>6.3</v>
      </c>
      <c r="E239" s="151">
        <v>6.2920999999999996</v>
      </c>
      <c r="F239" s="325">
        <v>0</v>
      </c>
    </row>
    <row r="240" spans="1:6" ht="15" customHeight="1">
      <c r="A240" s="160">
        <v>2015</v>
      </c>
      <c r="B240" s="160">
        <v>4</v>
      </c>
      <c r="C240" s="371">
        <v>6.2842000000000002</v>
      </c>
      <c r="D240" s="161">
        <v>6.3</v>
      </c>
      <c r="E240" s="151">
        <v>6.2920999999999996</v>
      </c>
      <c r="F240" s="325">
        <v>0</v>
      </c>
    </row>
    <row r="241" spans="1:6" ht="15" customHeight="1">
      <c r="A241" s="160">
        <v>2015</v>
      </c>
      <c r="B241" s="160">
        <v>5</v>
      </c>
      <c r="C241" s="371">
        <v>6.2842000000000002</v>
      </c>
      <c r="D241" s="161">
        <v>6.3</v>
      </c>
      <c r="E241" s="151">
        <v>6.2920999999999996</v>
      </c>
      <c r="F241" s="325">
        <v>0</v>
      </c>
    </row>
    <row r="242" spans="1:6" ht="15" customHeight="1">
      <c r="A242" s="160">
        <v>2015</v>
      </c>
      <c r="B242" s="160">
        <v>6</v>
      </c>
      <c r="C242" s="371">
        <v>6.2842000000000002</v>
      </c>
      <c r="D242" s="161">
        <v>6.3</v>
      </c>
      <c r="E242" s="151">
        <v>6.2920999999999996</v>
      </c>
      <c r="F242" s="325">
        <v>0</v>
      </c>
    </row>
    <row r="243" spans="1:6" ht="15" customHeight="1">
      <c r="A243" s="160">
        <v>2015</v>
      </c>
      <c r="B243" s="160">
        <v>7</v>
      </c>
      <c r="C243" s="371">
        <v>6.2842000000000002</v>
      </c>
      <c r="D243" s="161">
        <v>6.3</v>
      </c>
      <c r="E243" s="151">
        <v>6.2920999999999996</v>
      </c>
      <c r="F243" s="325">
        <v>0</v>
      </c>
    </row>
    <row r="244" spans="1:6" ht="15" customHeight="1">
      <c r="A244" s="160">
        <v>2015</v>
      </c>
      <c r="B244" s="160">
        <v>8</v>
      </c>
      <c r="C244" s="371">
        <v>6.2842000000000002</v>
      </c>
      <c r="D244" s="161">
        <v>6.3</v>
      </c>
      <c r="E244" s="151">
        <v>6.2920999999999996</v>
      </c>
      <c r="F244" s="325">
        <v>0</v>
      </c>
    </row>
    <row r="245" spans="1:6" ht="15" customHeight="1">
      <c r="A245" s="160">
        <v>2015</v>
      </c>
      <c r="B245" s="160">
        <v>9</v>
      </c>
      <c r="C245" s="371">
        <v>6.2842000000000002</v>
      </c>
      <c r="D245" s="161">
        <v>6.3</v>
      </c>
      <c r="E245" s="151">
        <v>6.2920999999999996</v>
      </c>
      <c r="F245" s="325">
        <v>0</v>
      </c>
    </row>
    <row r="246" spans="1:6" ht="15" customHeight="1">
      <c r="A246" s="160">
        <v>2015</v>
      </c>
      <c r="B246" s="160">
        <v>10</v>
      </c>
      <c r="C246" s="371">
        <v>6.2842000000000002</v>
      </c>
      <c r="D246" s="161">
        <v>6.3</v>
      </c>
      <c r="E246" s="151">
        <v>6.2920999999999996</v>
      </c>
      <c r="F246" s="325">
        <v>0</v>
      </c>
    </row>
    <row r="247" spans="1:6" ht="15" customHeight="1">
      <c r="A247" s="160">
        <v>2015</v>
      </c>
      <c r="B247" s="160">
        <v>11</v>
      </c>
      <c r="C247" s="371">
        <v>6.2842000000000002</v>
      </c>
      <c r="D247" s="161">
        <v>6.3</v>
      </c>
      <c r="E247" s="151">
        <v>6.2920999999999996</v>
      </c>
      <c r="F247" s="325">
        <v>0</v>
      </c>
    </row>
    <row r="248" spans="1:6" ht="15" customHeight="1">
      <c r="A248" s="160">
        <v>2015</v>
      </c>
      <c r="B248" s="160">
        <v>12</v>
      </c>
      <c r="C248" s="371">
        <v>6.2842000000000002</v>
      </c>
      <c r="D248" s="161">
        <v>6.3</v>
      </c>
      <c r="E248" s="151">
        <v>6.2920999999999996</v>
      </c>
      <c r="F248" s="325">
        <v>0</v>
      </c>
    </row>
    <row r="249" spans="1:6" ht="15" customHeight="1">
      <c r="A249" s="160">
        <v>2016</v>
      </c>
      <c r="B249" s="160">
        <v>1</v>
      </c>
      <c r="C249" s="371">
        <v>6.2842000000000002</v>
      </c>
      <c r="D249" s="161">
        <v>6.3</v>
      </c>
      <c r="E249" s="151">
        <v>6.2920999999999996</v>
      </c>
      <c r="F249" s="325">
        <v>0</v>
      </c>
    </row>
    <row r="250" spans="1:6" ht="15" customHeight="1">
      <c r="A250" s="160">
        <v>2016</v>
      </c>
      <c r="B250" s="160">
        <v>2</v>
      </c>
      <c r="C250" s="371">
        <v>6.2842000000000002</v>
      </c>
      <c r="D250" s="161">
        <v>6.3</v>
      </c>
      <c r="E250" s="151">
        <v>6.2920999999999996</v>
      </c>
      <c r="F250" s="325">
        <v>0</v>
      </c>
    </row>
    <row r="251" spans="1:6" ht="15" customHeight="1">
      <c r="A251" s="160">
        <v>2016</v>
      </c>
      <c r="B251" s="160">
        <v>3</v>
      </c>
      <c r="C251" s="371">
        <v>9.9749999999999996</v>
      </c>
      <c r="D251" s="161">
        <v>10</v>
      </c>
      <c r="E251" s="151">
        <v>9.9875000000000007</v>
      </c>
      <c r="F251" s="325">
        <v>0.58730789402584205</v>
      </c>
    </row>
    <row r="252" spans="1:6" ht="15" customHeight="1">
      <c r="A252" s="160">
        <v>2016</v>
      </c>
      <c r="B252" s="160">
        <v>4</v>
      </c>
      <c r="C252" s="371">
        <v>9.9749999999999996</v>
      </c>
      <c r="D252" s="161">
        <v>10</v>
      </c>
      <c r="E252" s="151">
        <v>9.9875000000000007</v>
      </c>
      <c r="F252" s="325">
        <v>0</v>
      </c>
    </row>
    <row r="253" spans="1:6" ht="15" customHeight="1">
      <c r="A253" s="160">
        <v>2016</v>
      </c>
      <c r="B253" s="160">
        <v>5</v>
      </c>
      <c r="C253" s="371">
        <v>9.9749999999999996</v>
      </c>
      <c r="D253" s="161">
        <v>10</v>
      </c>
      <c r="E253" s="151">
        <v>9.9875000000000007</v>
      </c>
      <c r="F253" s="325">
        <v>0</v>
      </c>
    </row>
    <row r="254" spans="1:6" ht="15" customHeight="1">
      <c r="A254" s="160">
        <v>2016</v>
      </c>
      <c r="B254" s="160">
        <v>6</v>
      </c>
      <c r="C254" s="371">
        <v>9.9749999999999996</v>
      </c>
      <c r="D254" s="161">
        <v>10</v>
      </c>
      <c r="E254" s="151">
        <v>9.9875000000000007</v>
      </c>
      <c r="F254" s="325">
        <v>0</v>
      </c>
    </row>
    <row r="255" spans="1:6" ht="15" customHeight="1">
      <c r="A255" s="160">
        <v>2016</v>
      </c>
      <c r="B255" s="160">
        <v>7</v>
      </c>
      <c r="C255" s="371">
        <v>9.9749999999999996</v>
      </c>
      <c r="D255" s="161">
        <v>10</v>
      </c>
      <c r="E255" s="151">
        <v>9.9875000000000007</v>
      </c>
      <c r="F255" s="325">
        <v>0</v>
      </c>
    </row>
    <row r="256" spans="1:6" ht="15" customHeight="1">
      <c r="A256" s="160">
        <v>2016</v>
      </c>
      <c r="B256" s="160">
        <v>8</v>
      </c>
      <c r="C256" s="371">
        <v>9.9749999999999996</v>
      </c>
      <c r="D256" s="161">
        <v>10</v>
      </c>
      <c r="E256" s="151">
        <v>9.9875000000000007</v>
      </c>
      <c r="F256" s="325">
        <v>0</v>
      </c>
    </row>
    <row r="257" spans="1:6" ht="15" customHeight="1">
      <c r="A257" s="160">
        <v>2016</v>
      </c>
      <c r="B257" s="160">
        <v>9</v>
      </c>
      <c r="C257" s="371">
        <v>9.9749999999999996</v>
      </c>
      <c r="D257" s="161">
        <v>10</v>
      </c>
      <c r="E257" s="151">
        <v>9.9875000000000007</v>
      </c>
      <c r="F257" s="325">
        <v>0</v>
      </c>
    </row>
    <row r="258" spans="1:6" ht="15" customHeight="1">
      <c r="A258" s="160">
        <v>2016</v>
      </c>
      <c r="B258" s="160">
        <v>10</v>
      </c>
      <c r="C258" s="371">
        <v>9.9749999999999996</v>
      </c>
      <c r="D258" s="161">
        <v>10</v>
      </c>
      <c r="E258" s="151">
        <v>9.9875000000000007</v>
      </c>
      <c r="F258" s="325">
        <v>0</v>
      </c>
    </row>
    <row r="259" spans="1:6" ht="15" customHeight="1">
      <c r="A259" s="160">
        <v>2016</v>
      </c>
      <c r="B259" s="160">
        <v>11</v>
      </c>
      <c r="C259" s="371">
        <v>9.9749999999999996</v>
      </c>
      <c r="D259" s="161">
        <v>10</v>
      </c>
      <c r="E259" s="151">
        <v>9.9875000000000007</v>
      </c>
      <c r="F259" s="325">
        <v>0</v>
      </c>
    </row>
    <row r="260" spans="1:6" ht="15" customHeight="1">
      <c r="A260" s="160">
        <v>2016</v>
      </c>
      <c r="B260" s="160">
        <v>12</v>
      </c>
      <c r="C260" s="371">
        <v>9.9749999999999996</v>
      </c>
      <c r="D260" s="161">
        <v>10</v>
      </c>
      <c r="E260" s="151">
        <v>9.9875000000000007</v>
      </c>
      <c r="F260" s="325">
        <v>0</v>
      </c>
    </row>
    <row r="261" spans="1:6" ht="15" customHeight="1">
      <c r="A261" s="160">
        <v>2017</v>
      </c>
      <c r="B261" s="160">
        <v>1</v>
      </c>
      <c r="C261" s="371">
        <v>9.9749999999999996</v>
      </c>
      <c r="D261" s="161">
        <v>10</v>
      </c>
      <c r="E261" s="151">
        <v>9.9875000000000007</v>
      </c>
      <c r="F261" s="325">
        <v>0</v>
      </c>
    </row>
    <row r="262" spans="1:6" ht="15" customHeight="1">
      <c r="A262" s="160">
        <v>2017</v>
      </c>
      <c r="B262" s="160">
        <v>2</v>
      </c>
      <c r="C262" s="371">
        <v>9.9749999999999996</v>
      </c>
      <c r="D262" s="161">
        <v>10</v>
      </c>
      <c r="E262" s="151">
        <v>9.9875000000000007</v>
      </c>
      <c r="F262" s="325">
        <v>0</v>
      </c>
    </row>
    <row r="263" spans="1:6" ht="15" customHeight="1">
      <c r="A263" s="160">
        <v>2017</v>
      </c>
      <c r="B263" s="160">
        <v>3</v>
      </c>
      <c r="C263" s="371">
        <v>9.9749999999999996</v>
      </c>
      <c r="D263" s="161">
        <v>10</v>
      </c>
      <c r="E263" s="151">
        <v>9.9875000000000007</v>
      </c>
      <c r="F263" s="325">
        <v>0</v>
      </c>
    </row>
    <row r="264" spans="1:6" ht="15" customHeight="1">
      <c r="A264" s="160">
        <v>2017</v>
      </c>
      <c r="B264" s="160">
        <v>4</v>
      </c>
      <c r="C264" s="371">
        <v>9.9749999999999996</v>
      </c>
      <c r="D264" s="161">
        <v>10</v>
      </c>
      <c r="E264" s="151">
        <v>9.9875000000000007</v>
      </c>
      <c r="F264" s="325">
        <v>0</v>
      </c>
    </row>
    <row r="265" spans="1:6" ht="15" customHeight="1">
      <c r="A265" s="160">
        <v>2017</v>
      </c>
      <c r="B265" s="160">
        <v>5</v>
      </c>
      <c r="C265" s="371">
        <v>9.9749999999999996</v>
      </c>
      <c r="D265" s="161">
        <v>10</v>
      </c>
      <c r="E265" s="151">
        <v>9.9875000000000007</v>
      </c>
      <c r="F265" s="325">
        <v>0</v>
      </c>
    </row>
    <row r="266" spans="1:6" ht="15" customHeight="1">
      <c r="A266" s="160">
        <v>2017</v>
      </c>
      <c r="B266" s="160">
        <v>6</v>
      </c>
      <c r="C266" s="371">
        <v>9.9749999999999996</v>
      </c>
      <c r="D266" s="161">
        <v>10</v>
      </c>
      <c r="E266" s="151">
        <v>9.9875000000000007</v>
      </c>
      <c r="F266" s="325">
        <v>0</v>
      </c>
    </row>
    <row r="267" spans="1:6" ht="15" customHeight="1">
      <c r="A267" s="160">
        <v>2017</v>
      </c>
      <c r="B267" s="160">
        <v>7</v>
      </c>
      <c r="C267" s="371">
        <v>9.9749999999999996</v>
      </c>
      <c r="D267" s="161">
        <v>10</v>
      </c>
      <c r="E267" s="151">
        <v>9.9875000000000007</v>
      </c>
      <c r="F267" s="325">
        <v>0</v>
      </c>
    </row>
    <row r="268" spans="1:6" ht="15" customHeight="1">
      <c r="A268" s="160">
        <v>2017</v>
      </c>
      <c r="B268" s="160">
        <v>8</v>
      </c>
      <c r="C268" s="371">
        <v>9.9749999999999996</v>
      </c>
      <c r="D268" s="161">
        <v>10</v>
      </c>
      <c r="E268" s="151">
        <v>9.9875000000000007</v>
      </c>
      <c r="F268" s="325">
        <v>0</v>
      </c>
    </row>
    <row r="269" spans="1:6" ht="15" customHeight="1">
      <c r="A269" s="160">
        <v>2017</v>
      </c>
      <c r="B269" s="160">
        <v>9</v>
      </c>
      <c r="C269" s="371">
        <v>9.9749999999999996</v>
      </c>
      <c r="D269" s="161">
        <v>10</v>
      </c>
      <c r="E269" s="151">
        <v>9.9875000000000007</v>
      </c>
      <c r="F269" s="325">
        <v>0</v>
      </c>
    </row>
    <row r="270" spans="1:6" ht="15" customHeight="1">
      <c r="A270" s="160">
        <v>2017</v>
      </c>
      <c r="B270" s="160">
        <v>10</v>
      </c>
      <c r="C270" s="371">
        <v>9.9749999999999996</v>
      </c>
      <c r="D270" s="161">
        <v>10</v>
      </c>
      <c r="E270" s="151">
        <v>9.9875000000000007</v>
      </c>
      <c r="F270" s="325">
        <v>0</v>
      </c>
    </row>
    <row r="271" spans="1:6" ht="15" customHeight="1">
      <c r="A271" s="160">
        <v>2017</v>
      </c>
      <c r="B271" s="160">
        <v>11</v>
      </c>
      <c r="C271" s="371">
        <v>9.9749999999999996</v>
      </c>
      <c r="D271" s="161">
        <v>10</v>
      </c>
      <c r="E271" s="151">
        <v>9.9875000000000007</v>
      </c>
      <c r="F271" s="325">
        <v>0</v>
      </c>
    </row>
    <row r="272" spans="1:6" ht="15" customHeight="1">
      <c r="A272" s="160">
        <v>2017</v>
      </c>
      <c r="B272" s="160">
        <v>12</v>
      </c>
      <c r="C272" s="371">
        <v>9.9749999999999996</v>
      </c>
      <c r="D272" s="161">
        <v>10</v>
      </c>
      <c r="E272" s="151">
        <v>9.9875000000000007</v>
      </c>
      <c r="F272" s="325">
        <v>0</v>
      </c>
    </row>
    <row r="273" spans="1:6" ht="15" customHeight="1">
      <c r="A273" s="160">
        <v>2018</v>
      </c>
      <c r="B273" s="160">
        <v>1</v>
      </c>
      <c r="C273" s="371">
        <v>9.9749999999999996</v>
      </c>
      <c r="D273" s="161">
        <v>10</v>
      </c>
      <c r="E273" s="151">
        <v>9.9875000000000007</v>
      </c>
      <c r="F273" s="325">
        <v>0</v>
      </c>
    </row>
    <row r="274" spans="1:6" ht="15" customHeight="1">
      <c r="A274" s="160">
        <v>2018</v>
      </c>
      <c r="B274" s="160">
        <v>2</v>
      </c>
      <c r="C274" s="371">
        <v>13.5</v>
      </c>
      <c r="D274" s="161">
        <v>13.5</v>
      </c>
      <c r="E274" s="151">
        <v>13.5</v>
      </c>
      <c r="F274" s="325">
        <v>0.35168961201501858</v>
      </c>
    </row>
    <row r="275" spans="1:6" ht="15" customHeight="1">
      <c r="A275" s="160">
        <v>2018</v>
      </c>
      <c r="B275" s="160">
        <v>3</v>
      </c>
      <c r="C275" s="371">
        <v>13.5</v>
      </c>
      <c r="D275" s="161">
        <v>13.5</v>
      </c>
      <c r="E275" s="151">
        <v>13.5</v>
      </c>
      <c r="F275" s="325">
        <v>0</v>
      </c>
    </row>
    <row r="276" spans="1:6" ht="15" customHeight="1">
      <c r="A276" s="160">
        <v>2018</v>
      </c>
      <c r="B276" s="160">
        <v>4</v>
      </c>
      <c r="C276" s="371">
        <v>13.5</v>
      </c>
      <c r="D276" s="161">
        <v>13.5</v>
      </c>
      <c r="E276" s="151">
        <v>13.5</v>
      </c>
      <c r="F276" s="325">
        <v>0</v>
      </c>
    </row>
    <row r="277" spans="1:6" ht="15" customHeight="1">
      <c r="A277" s="160">
        <v>2018</v>
      </c>
      <c r="B277" s="160">
        <v>5</v>
      </c>
      <c r="C277" s="371">
        <v>13.5</v>
      </c>
      <c r="D277" s="161">
        <v>13.5</v>
      </c>
      <c r="E277" s="151">
        <v>13.5</v>
      </c>
      <c r="F277" s="325">
        <v>0</v>
      </c>
    </row>
  </sheetData>
  <phoneticPr fontId="2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F28"/>
  <sheetViews>
    <sheetView workbookViewId="0">
      <selection activeCell="A5" sqref="A5"/>
    </sheetView>
  </sheetViews>
  <sheetFormatPr baseColWidth="10" defaultColWidth="9.140625" defaultRowHeight="12.75"/>
  <cols>
    <col min="1" max="7" width="9.140625" style="33"/>
    <col min="8" max="8" width="14.140625" style="33" customWidth="1"/>
    <col min="9" max="16384" width="9.140625" style="33"/>
  </cols>
  <sheetData>
    <row r="1" spans="1:58">
      <c r="A1" s="1" t="s">
        <v>211</v>
      </c>
      <c r="B1" s="2"/>
      <c r="C1" s="3"/>
      <c r="D1" s="3"/>
      <c r="E1" s="3"/>
      <c r="F1" s="4"/>
      <c r="G1" s="4"/>
      <c r="H1" s="5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>
      <c r="A2" s="5" t="s">
        <v>212</v>
      </c>
      <c r="B2" s="6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>
      <c r="A3" s="5" t="s">
        <v>213</v>
      </c>
      <c r="B3" s="6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>
      <c r="A4" s="184" t="s">
        <v>590</v>
      </c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>
      <c r="A6" s="20" t="s">
        <v>3</v>
      </c>
      <c r="B6" s="10" t="s">
        <v>16</v>
      </c>
      <c r="C6" s="10" t="s">
        <v>17</v>
      </c>
      <c r="D6" s="11" t="s">
        <v>18</v>
      </c>
      <c r="E6" s="11" t="s">
        <v>19</v>
      </c>
      <c r="F6" s="17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>
      <c r="A7" s="178">
        <v>1999</v>
      </c>
      <c r="B7" s="179">
        <v>-2.6</v>
      </c>
      <c r="C7" s="179">
        <v>-2.5</v>
      </c>
      <c r="D7" s="180">
        <v>3.6</v>
      </c>
      <c r="E7" s="181">
        <v>-3.8</v>
      </c>
      <c r="F7" s="18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>
      <c r="A8" s="180">
        <v>2000</v>
      </c>
      <c r="B8" s="179">
        <v>-2</v>
      </c>
      <c r="C8" s="179">
        <v>-1.5</v>
      </c>
      <c r="D8" s="180">
        <v>2.7</v>
      </c>
      <c r="E8" s="181">
        <v>-4</v>
      </c>
      <c r="F8" s="3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>
      <c r="A9" s="178">
        <v>2001</v>
      </c>
      <c r="B9" s="179">
        <v>-3.8</v>
      </c>
      <c r="C9" s="179">
        <v>-1.4</v>
      </c>
      <c r="D9" s="180">
        <v>-0.6</v>
      </c>
      <c r="E9" s="181">
        <v>-4.2</v>
      </c>
      <c r="F9" s="3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>
      <c r="A10" s="180">
        <v>2002</v>
      </c>
      <c r="B10" s="179">
        <v>-6.6</v>
      </c>
      <c r="C10" s="179">
        <v>-0.5</v>
      </c>
      <c r="D10" s="180">
        <v>1.3</v>
      </c>
      <c r="E10" s="181">
        <v>-4.7</v>
      </c>
      <c r="G10" s="8"/>
    </row>
    <row r="11" spans="1:58">
      <c r="A11" s="178">
        <v>2003</v>
      </c>
      <c r="B11" s="179">
        <v>-4.4000000000000004</v>
      </c>
      <c r="C11" s="179">
        <v>-3.3</v>
      </c>
      <c r="D11" s="180">
        <v>1</v>
      </c>
      <c r="E11" s="181">
        <v>-3.8</v>
      </c>
      <c r="G11" s="8"/>
    </row>
    <row r="12" spans="1:58">
      <c r="A12" s="180">
        <v>2004</v>
      </c>
      <c r="B12" s="179">
        <v>-3.4</v>
      </c>
      <c r="C12" s="179">
        <v>-1</v>
      </c>
      <c r="D12" s="180">
        <v>0.6</v>
      </c>
      <c r="E12" s="181">
        <v>-2.2000000000000002</v>
      </c>
      <c r="G12" s="8"/>
    </row>
    <row r="13" spans="1:58">
      <c r="A13" s="178">
        <v>2005</v>
      </c>
      <c r="B13" s="179">
        <v>2.9</v>
      </c>
      <c r="C13" s="179">
        <v>-3</v>
      </c>
      <c r="D13" s="180">
        <v>1.4</v>
      </c>
      <c r="E13" s="181">
        <v>-0.7</v>
      </c>
      <c r="G13" s="8"/>
    </row>
    <row r="14" spans="1:58">
      <c r="A14" s="180">
        <v>2006</v>
      </c>
      <c r="B14" s="179">
        <v>1.5</v>
      </c>
      <c r="C14" s="179">
        <v>-2.7</v>
      </c>
      <c r="D14" s="180">
        <v>2.7</v>
      </c>
      <c r="E14" s="181">
        <v>-0.6</v>
      </c>
      <c r="G14" s="8"/>
    </row>
    <row r="15" spans="1:58">
      <c r="A15" s="178">
        <v>2007</v>
      </c>
      <c r="B15" s="179">
        <v>1.5</v>
      </c>
      <c r="C15" s="179">
        <v>-1.9</v>
      </c>
      <c r="D15" s="180">
        <v>1.9</v>
      </c>
      <c r="E15" s="181">
        <v>0</v>
      </c>
      <c r="G15" s="8"/>
    </row>
    <row r="16" spans="1:58">
      <c r="A16" s="180">
        <v>2008</v>
      </c>
      <c r="B16" s="183">
        <v>0.8</v>
      </c>
      <c r="C16" s="180">
        <v>-0.9</v>
      </c>
      <c r="D16" s="180">
        <v>2.5</v>
      </c>
      <c r="E16" s="180">
        <v>-1.6</v>
      </c>
    </row>
    <row r="17" spans="1:7">
      <c r="A17" s="180">
        <v>2009</v>
      </c>
      <c r="B17" s="179">
        <v>-0.67</v>
      </c>
      <c r="C17" s="179">
        <v>3.31</v>
      </c>
      <c r="D17" s="350" t="s">
        <v>583</v>
      </c>
      <c r="E17" s="181">
        <v>-3</v>
      </c>
    </row>
    <row r="18" spans="1:7">
      <c r="A18" s="180">
        <v>2010</v>
      </c>
      <c r="B18" s="179">
        <v>-0.1</v>
      </c>
      <c r="C18" s="179">
        <v>1.21</v>
      </c>
      <c r="D18" s="350" t="s">
        <v>583</v>
      </c>
      <c r="E18" s="181">
        <v>-2</v>
      </c>
    </row>
    <row r="19" spans="1:7">
      <c r="A19" s="180">
        <v>2011</v>
      </c>
      <c r="B19" s="179">
        <v>-1.88</v>
      </c>
      <c r="C19" s="179">
        <v>2.11</v>
      </c>
      <c r="D19" s="350" t="s">
        <v>583</v>
      </c>
      <c r="E19" s="181">
        <v>-2</v>
      </c>
    </row>
    <row r="20" spans="1:7">
      <c r="A20" s="180">
        <v>2012</v>
      </c>
      <c r="B20" s="179">
        <v>-1.79</v>
      </c>
      <c r="C20" s="179">
        <v>1.39</v>
      </c>
      <c r="D20" s="350" t="s">
        <v>583</v>
      </c>
      <c r="E20" s="181">
        <v>-3</v>
      </c>
    </row>
    <row r="21" spans="1:7">
      <c r="A21" s="180">
        <v>2013</v>
      </c>
      <c r="B21" s="179">
        <v>-2.5499999999999998</v>
      </c>
      <c r="C21" s="179">
        <v>2.2799999999999998</v>
      </c>
      <c r="D21" s="350" t="s">
        <v>583</v>
      </c>
      <c r="E21" s="181">
        <v>-2</v>
      </c>
    </row>
    <row r="22" spans="1:7">
      <c r="A22" s="180">
        <v>2014</v>
      </c>
      <c r="B22" s="179">
        <v>-2.5</v>
      </c>
      <c r="C22" s="179">
        <v>6.23</v>
      </c>
      <c r="D22" s="350" t="s">
        <v>583</v>
      </c>
      <c r="E22" s="181" t="s">
        <v>583</v>
      </c>
    </row>
    <row r="23" spans="1:7">
      <c r="A23" s="63"/>
      <c r="B23" s="355"/>
      <c r="C23" s="355"/>
      <c r="D23" s="356"/>
      <c r="E23" s="357"/>
    </row>
    <row r="24" spans="1:7">
      <c r="A24" s="63"/>
      <c r="B24" s="355"/>
      <c r="C24" s="355"/>
      <c r="D24" s="356"/>
      <c r="E24" s="357"/>
    </row>
    <row r="26" spans="1:7" s="35" customFormat="1" ht="11.25">
      <c r="A26" s="35" t="s">
        <v>214</v>
      </c>
    </row>
    <row r="28" spans="1:7">
      <c r="G28" s="33" t="s">
        <v>215</v>
      </c>
    </row>
  </sheetData>
  <phoneticPr fontId="0" type="noConversion"/>
  <pageMargins left="0.75" right="0.75" top="1" bottom="1" header="0" footer="0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E76"/>
  <sheetViews>
    <sheetView workbookViewId="0">
      <pane ySplit="3" topLeftCell="A31" activePane="bottomLeft" state="frozen"/>
      <selection pane="bottomLeft" activeCell="M30" sqref="M30"/>
    </sheetView>
  </sheetViews>
  <sheetFormatPr baseColWidth="10" defaultRowHeight="12.75"/>
  <cols>
    <col min="1" max="1" width="8.85546875" customWidth="1"/>
    <col min="2" max="5" width="13" customWidth="1"/>
    <col min="6" max="6" width="12.140625" customWidth="1"/>
    <col min="7" max="7" width="13" customWidth="1"/>
    <col min="8" max="11" width="13" style="8" customWidth="1"/>
    <col min="12" max="57" width="11.42578125" style="8"/>
  </cols>
  <sheetData>
    <row r="1" spans="1:7">
      <c r="A1" s="1" t="s">
        <v>0</v>
      </c>
      <c r="B1" s="2"/>
      <c r="C1" s="3"/>
      <c r="D1" s="3"/>
      <c r="E1" s="3"/>
      <c r="F1" s="4"/>
      <c r="G1" s="4"/>
    </row>
    <row r="2" spans="1:7">
      <c r="A2" s="5" t="s">
        <v>1</v>
      </c>
      <c r="B2" s="6"/>
      <c r="C2" s="7"/>
      <c r="D2" s="7"/>
      <c r="E2" s="7"/>
      <c r="F2" s="8"/>
      <c r="G2" s="8"/>
    </row>
    <row r="3" spans="1:7">
      <c r="A3" s="5" t="s">
        <v>2</v>
      </c>
      <c r="B3" s="6"/>
      <c r="C3" s="7"/>
      <c r="D3" s="7"/>
      <c r="E3" s="7"/>
      <c r="F3" s="8"/>
      <c r="G3" s="8"/>
    </row>
    <row r="4" spans="1:7">
      <c r="B4" s="8"/>
      <c r="C4" s="8"/>
      <c r="D4" s="8"/>
      <c r="E4" s="8"/>
      <c r="F4" s="8"/>
      <c r="G4" s="8"/>
    </row>
    <row r="5" spans="1:7" ht="33.75">
      <c r="A5" s="9" t="s">
        <v>3</v>
      </c>
      <c r="B5" s="10" t="s">
        <v>4</v>
      </c>
      <c r="C5" s="10" t="s">
        <v>5</v>
      </c>
      <c r="D5" s="11" t="s">
        <v>6</v>
      </c>
      <c r="E5" s="11" t="s">
        <v>7</v>
      </c>
      <c r="F5" s="12" t="s">
        <v>8</v>
      </c>
      <c r="G5" s="12" t="s">
        <v>9</v>
      </c>
    </row>
    <row r="6" spans="1:7">
      <c r="A6" s="13">
        <v>1997</v>
      </c>
      <c r="B6" s="14">
        <v>210528685</v>
      </c>
      <c r="C6" s="14">
        <v>256128750</v>
      </c>
      <c r="D6" s="15">
        <v>489645551</v>
      </c>
      <c r="E6" s="15">
        <v>308121393</v>
      </c>
      <c r="F6" s="16">
        <f>+G6-D6-E6</f>
        <v>5038791616</v>
      </c>
      <c r="G6" s="26">
        <v>5836558560</v>
      </c>
    </row>
    <row r="7" spans="1:7">
      <c r="A7" s="13">
        <v>2000</v>
      </c>
      <c r="B7" s="14">
        <v>219703427</v>
      </c>
      <c r="C7" s="14">
        <v>267742905</v>
      </c>
      <c r="D7" s="15">
        <v>542022186</v>
      </c>
      <c r="E7" s="15">
        <v>311623289</v>
      </c>
      <c r="F7" s="16">
        <f>+G7-D7-E7</f>
        <v>5219634161</v>
      </c>
      <c r="G7" s="27">
        <v>6073279636</v>
      </c>
    </row>
    <row r="8" spans="1:7">
      <c r="A8" s="13">
        <v>2007</v>
      </c>
      <c r="B8" s="14">
        <v>240549152</v>
      </c>
      <c r="C8" s="14">
        <v>294144285</v>
      </c>
      <c r="D8" s="15">
        <v>560647820</v>
      </c>
      <c r="E8" s="15">
        <v>324167256</v>
      </c>
      <c r="F8" s="16">
        <f>+G8-D8-E8</f>
        <v>5725441554</v>
      </c>
      <c r="G8" s="27">
        <v>6610256630</v>
      </c>
    </row>
    <row r="9" spans="1:7">
      <c r="A9" s="29">
        <v>2011</v>
      </c>
      <c r="B9" s="16">
        <v>247397000</v>
      </c>
      <c r="C9" s="16">
        <v>304037000</v>
      </c>
      <c r="D9" s="16">
        <v>589000000</v>
      </c>
      <c r="E9" s="16">
        <v>333000000</v>
      </c>
      <c r="F9" s="16">
        <f>+G9-D9-E9</f>
        <v>6052000000</v>
      </c>
      <c r="G9" s="30">
        <v>6974000000</v>
      </c>
    </row>
    <row r="10" spans="1:7">
      <c r="A10" s="8"/>
      <c r="B10" s="8"/>
      <c r="C10" s="8"/>
      <c r="D10" s="8"/>
      <c r="E10" s="8"/>
      <c r="F10" s="8"/>
      <c r="G10" s="8"/>
    </row>
    <row r="11" spans="1:7">
      <c r="A11" s="1" t="s">
        <v>10</v>
      </c>
      <c r="B11" s="2"/>
      <c r="C11" s="3"/>
      <c r="D11" s="3"/>
      <c r="E11" s="3"/>
      <c r="F11" s="4"/>
      <c r="G11" s="4"/>
    </row>
    <row r="12" spans="1:7">
      <c r="A12" s="5" t="s">
        <v>1</v>
      </c>
      <c r="B12" s="6"/>
      <c r="C12" s="7"/>
      <c r="D12" s="7"/>
      <c r="E12" s="7"/>
      <c r="F12" s="8"/>
      <c r="G12" s="8"/>
    </row>
    <row r="13" spans="1:7">
      <c r="A13" s="5" t="s">
        <v>2</v>
      </c>
      <c r="B13" s="6"/>
      <c r="C13" s="7"/>
      <c r="D13" s="7"/>
      <c r="E13" s="7"/>
      <c r="F13" s="8"/>
      <c r="G13" s="8"/>
    </row>
    <row r="14" spans="1:7">
      <c r="A14" s="5"/>
      <c r="B14" s="6"/>
      <c r="C14" s="7"/>
      <c r="D14" s="7"/>
      <c r="E14" s="7"/>
      <c r="F14" s="8"/>
      <c r="G14" s="8"/>
    </row>
    <row r="15" spans="1:7" ht="33.75">
      <c r="A15" s="9" t="s">
        <v>3</v>
      </c>
      <c r="B15" s="10" t="s">
        <v>4</v>
      </c>
      <c r="C15" s="10" t="s">
        <v>5</v>
      </c>
      <c r="D15" s="11" t="s">
        <v>6</v>
      </c>
      <c r="E15" s="11" t="s">
        <v>7</v>
      </c>
      <c r="F15" s="11" t="s">
        <v>8</v>
      </c>
      <c r="G15" s="12" t="s">
        <v>9</v>
      </c>
    </row>
    <row r="16" spans="1:7">
      <c r="A16" s="17">
        <v>1996</v>
      </c>
      <c r="B16" s="18">
        <v>11878250</v>
      </c>
      <c r="C16" s="19">
        <v>14645510</v>
      </c>
      <c r="D16" s="19">
        <v>20420960</v>
      </c>
      <c r="E16" s="19">
        <v>2585770</v>
      </c>
      <c r="F16" s="19">
        <f>+G16-E16-D16</f>
        <v>110869604</v>
      </c>
      <c r="G16" s="28">
        <v>133876334</v>
      </c>
    </row>
    <row r="17" spans="1:8">
      <c r="A17" s="17">
        <v>1997</v>
      </c>
      <c r="B17" s="18">
        <v>11878250</v>
      </c>
      <c r="C17" s="19">
        <v>14645510</v>
      </c>
      <c r="D17" s="19">
        <v>20420960</v>
      </c>
      <c r="E17" s="19">
        <v>2585770</v>
      </c>
      <c r="F17" s="19">
        <f t="shared" ref="F17:F27" si="0">+G17-E17-D17</f>
        <v>110938344</v>
      </c>
      <c r="G17" s="28">
        <v>133945074</v>
      </c>
    </row>
    <row r="18" spans="1:8">
      <c r="A18" s="17">
        <v>1998</v>
      </c>
      <c r="B18" s="18">
        <v>11878250</v>
      </c>
      <c r="C18" s="19">
        <v>14645510</v>
      </c>
      <c r="D18" s="19">
        <v>20420960</v>
      </c>
      <c r="E18" s="19">
        <v>2585770</v>
      </c>
      <c r="F18" s="19">
        <f t="shared" si="0"/>
        <v>110938344</v>
      </c>
      <c r="G18" s="28">
        <v>133945074</v>
      </c>
    </row>
    <row r="19" spans="1:8">
      <c r="A19" s="17">
        <v>1999</v>
      </c>
      <c r="B19" s="18">
        <v>11878250</v>
      </c>
      <c r="C19" s="19">
        <v>14645510</v>
      </c>
      <c r="D19" s="19">
        <v>20420960</v>
      </c>
      <c r="E19" s="19">
        <v>2585770</v>
      </c>
      <c r="F19" s="19">
        <f t="shared" si="0"/>
        <v>110938344</v>
      </c>
      <c r="G19" s="28">
        <v>133945074</v>
      </c>
    </row>
    <row r="20" spans="1:8">
      <c r="A20" s="17">
        <v>2000</v>
      </c>
      <c r="B20" s="18">
        <v>11878250</v>
      </c>
      <c r="C20" s="19">
        <v>14645510</v>
      </c>
      <c r="D20" s="19">
        <v>20420960</v>
      </c>
      <c r="E20" s="19">
        <v>2584780</v>
      </c>
      <c r="F20" s="19">
        <f t="shared" si="0"/>
        <v>110939424</v>
      </c>
      <c r="G20" s="28">
        <v>133945164</v>
      </c>
    </row>
    <row r="21" spans="1:8">
      <c r="A21" s="17">
        <v>2001</v>
      </c>
      <c r="B21" s="18">
        <v>11878250</v>
      </c>
      <c r="C21" s="19">
        <v>14645510</v>
      </c>
      <c r="D21" s="19">
        <v>20420960</v>
      </c>
      <c r="E21" s="19">
        <v>2584800</v>
      </c>
      <c r="F21" s="19">
        <f t="shared" si="0"/>
        <v>110939520</v>
      </c>
      <c r="G21" s="28">
        <v>133945280</v>
      </c>
    </row>
    <row r="22" spans="1:8">
      <c r="A22" s="17">
        <v>2002</v>
      </c>
      <c r="B22" s="18">
        <v>11878250</v>
      </c>
      <c r="C22" s="19">
        <v>14645510</v>
      </c>
      <c r="D22" s="19">
        <v>20420960</v>
      </c>
      <c r="E22" s="19">
        <v>2585100</v>
      </c>
      <c r="F22" s="19">
        <f t="shared" si="0"/>
        <v>110939586</v>
      </c>
      <c r="G22" s="28">
        <v>133945646</v>
      </c>
    </row>
    <row r="23" spans="1:8">
      <c r="A23" s="17">
        <v>2003</v>
      </c>
      <c r="B23" s="18">
        <v>11878250</v>
      </c>
      <c r="C23" s="19">
        <v>14645510</v>
      </c>
      <c r="D23" s="19">
        <v>20420960</v>
      </c>
      <c r="E23" s="19">
        <v>2585150</v>
      </c>
      <c r="F23" s="19">
        <f t="shared" si="0"/>
        <v>110939618</v>
      </c>
      <c r="G23" s="28">
        <v>133945728</v>
      </c>
    </row>
    <row r="24" spans="1:8">
      <c r="A24" s="17">
        <v>2004</v>
      </c>
      <c r="B24" s="18">
        <v>11878250</v>
      </c>
      <c r="C24" s="19">
        <v>14645510</v>
      </c>
      <c r="D24" s="19">
        <v>20420960</v>
      </c>
      <c r="E24" s="19">
        <v>2585150</v>
      </c>
      <c r="F24" s="19">
        <f t="shared" si="0"/>
        <v>110939641</v>
      </c>
      <c r="G24" s="28">
        <v>133945751</v>
      </c>
    </row>
    <row r="25" spans="1:8">
      <c r="A25" s="17">
        <v>2005</v>
      </c>
      <c r="B25" s="18">
        <v>11878250</v>
      </c>
      <c r="C25" s="19">
        <v>14645510</v>
      </c>
      <c r="D25" s="19">
        <v>20420960</v>
      </c>
      <c r="E25" s="19">
        <v>2585150</v>
      </c>
      <c r="F25" s="19">
        <f t="shared" si="0"/>
        <v>110939641</v>
      </c>
      <c r="G25" s="28">
        <v>133945751</v>
      </c>
    </row>
    <row r="26" spans="1:8">
      <c r="A26" s="17">
        <v>2006</v>
      </c>
      <c r="B26" s="18">
        <v>11878250</v>
      </c>
      <c r="C26" s="19">
        <v>14645510</v>
      </c>
      <c r="D26" s="19">
        <v>20420960</v>
      </c>
      <c r="E26" s="19">
        <v>2585150</v>
      </c>
      <c r="F26" s="19">
        <f t="shared" si="0"/>
        <v>110939641</v>
      </c>
      <c r="G26" s="28">
        <v>133945751</v>
      </c>
    </row>
    <row r="27" spans="1:8">
      <c r="A27" s="17">
        <v>2007</v>
      </c>
      <c r="B27" s="18">
        <v>11878250</v>
      </c>
      <c r="C27" s="19">
        <v>14645510</v>
      </c>
      <c r="D27" s="19">
        <v>20420960</v>
      </c>
      <c r="E27" s="19">
        <v>2585150</v>
      </c>
      <c r="F27" s="19">
        <f t="shared" si="0"/>
        <v>110939641</v>
      </c>
      <c r="G27" s="28">
        <v>133945751</v>
      </c>
    </row>
    <row r="28" spans="1:8">
      <c r="A28" s="8"/>
      <c r="B28" s="8"/>
      <c r="C28" s="8"/>
      <c r="D28" s="8"/>
      <c r="E28" s="8"/>
      <c r="F28" s="8"/>
      <c r="G28" s="8"/>
      <c r="H28" s="218"/>
    </row>
    <row r="29" spans="1:8">
      <c r="A29" s="8"/>
      <c r="B29" s="8"/>
      <c r="C29" s="8"/>
      <c r="D29" s="8"/>
      <c r="E29" s="8"/>
      <c r="F29" s="8"/>
      <c r="G29" s="8"/>
    </row>
    <row r="30" spans="1:8">
      <c r="A30" s="1" t="s">
        <v>12</v>
      </c>
      <c r="B30" s="2"/>
      <c r="C30" s="3"/>
      <c r="D30" s="3"/>
      <c r="E30" s="3"/>
      <c r="F30" s="4"/>
    </row>
    <row r="31" spans="1:8">
      <c r="A31" s="5" t="s">
        <v>1</v>
      </c>
      <c r="B31" s="6"/>
      <c r="C31" s="7"/>
      <c r="D31" s="7"/>
      <c r="E31" s="7"/>
      <c r="F31" s="8"/>
      <c r="G31" s="8"/>
    </row>
    <row r="32" spans="1:8">
      <c r="A32" s="5" t="s">
        <v>2</v>
      </c>
      <c r="B32" s="6"/>
      <c r="C32" s="7"/>
      <c r="D32" s="7"/>
      <c r="E32" s="7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 ht="33.75">
      <c r="A34" s="20" t="s">
        <v>3</v>
      </c>
      <c r="B34" s="10" t="s">
        <v>4</v>
      </c>
      <c r="C34" s="10" t="s">
        <v>5</v>
      </c>
      <c r="D34" s="11" t="s">
        <v>6</v>
      </c>
      <c r="E34" s="11" t="s">
        <v>7</v>
      </c>
      <c r="F34" s="12" t="s">
        <v>8</v>
      </c>
      <c r="G34" s="8"/>
    </row>
    <row r="35" spans="1:7">
      <c r="A35" s="17">
        <v>1997</v>
      </c>
      <c r="B35" s="21">
        <v>3.6070688374965951E-2</v>
      </c>
      <c r="C35" s="21">
        <v>4.3883522690124438E-2</v>
      </c>
      <c r="D35" s="21">
        <v>8.3892853291272385E-2</v>
      </c>
      <c r="E35" s="21">
        <v>5.2791621951960674E-2</v>
      </c>
      <c r="F35" s="22">
        <v>0.86331552475676698</v>
      </c>
      <c r="G35" s="8"/>
    </row>
    <row r="36" spans="1:7">
      <c r="A36" s="23">
        <v>2000</v>
      </c>
      <c r="B36" s="24">
        <v>3.6175417594422124E-2</v>
      </c>
      <c r="C36" s="24">
        <v>4.4085390603937603E-2</v>
      </c>
      <c r="D36" s="24">
        <v>8.9247032655487626E-2</v>
      </c>
      <c r="E36" s="24">
        <v>5.1310545154683869E-2</v>
      </c>
      <c r="F36" s="25">
        <v>0.85944242218982847</v>
      </c>
      <c r="G36" s="8"/>
    </row>
    <row r="37" spans="1:7">
      <c r="A37" s="23">
        <v>2007</v>
      </c>
      <c r="B37" s="24">
        <v>3.6390289434194027E-2</v>
      </c>
      <c r="C37" s="24">
        <v>4.4498164211213082E-2</v>
      </c>
      <c r="D37" s="24">
        <v>8.4814834185945973E-2</v>
      </c>
      <c r="E37" s="24">
        <v>4.9040040976442392E-2</v>
      </c>
      <c r="F37" s="25">
        <v>0.86614512483761164</v>
      </c>
      <c r="G37" s="8"/>
    </row>
    <row r="38" spans="1:7">
      <c r="A38" s="31">
        <v>2011</v>
      </c>
      <c r="B38" s="24">
        <f>+B9/$G$9</f>
        <v>3.5474189848006883E-2</v>
      </c>
      <c r="C38" s="24">
        <f>+C9/$G$9</f>
        <v>4.3595784341841123E-2</v>
      </c>
      <c r="D38" s="24">
        <f>+D9/$G$9</f>
        <v>8.4456552910811583E-2</v>
      </c>
      <c r="E38" s="24">
        <f>+E9/$G$9</f>
        <v>4.7748781187266991E-2</v>
      </c>
      <c r="F38" s="32">
        <f>+F9/$G$9</f>
        <v>0.86779466590192145</v>
      </c>
      <c r="G38" s="8"/>
    </row>
    <row r="39" spans="1:7">
      <c r="A39" s="8"/>
      <c r="B39" s="8"/>
      <c r="C39" s="8"/>
      <c r="D39" s="8"/>
      <c r="E39" s="8"/>
      <c r="F39" s="8"/>
      <c r="G39" s="8"/>
    </row>
    <row r="40" spans="1:7">
      <c r="A40" s="1" t="s">
        <v>11</v>
      </c>
      <c r="B40" s="2"/>
      <c r="C40" s="3"/>
      <c r="D40" s="3"/>
      <c r="E40" s="3"/>
      <c r="F40" s="4"/>
      <c r="G40" s="8"/>
    </row>
    <row r="41" spans="1:7">
      <c r="A41" s="5" t="s">
        <v>1</v>
      </c>
      <c r="B41" s="6"/>
      <c r="C41" s="7"/>
      <c r="D41" s="7"/>
      <c r="E41" s="7"/>
      <c r="F41" s="8"/>
      <c r="G41" s="8"/>
    </row>
    <row r="42" spans="1:7">
      <c r="A42" s="5" t="s">
        <v>2</v>
      </c>
      <c r="B42" s="6"/>
      <c r="C42" s="7"/>
      <c r="D42" s="7"/>
      <c r="E42" s="7"/>
      <c r="F42" s="8"/>
      <c r="G42" s="8"/>
    </row>
    <row r="43" spans="1:7">
      <c r="A43" s="8"/>
      <c r="B43" s="8"/>
      <c r="C43" s="8"/>
      <c r="D43" s="8"/>
      <c r="E43" s="8"/>
      <c r="F43" s="8"/>
      <c r="G43" s="8"/>
    </row>
    <row r="44" spans="1:7" ht="33.75">
      <c r="A44" s="20" t="s">
        <v>3</v>
      </c>
      <c r="B44" s="10" t="s">
        <v>4</v>
      </c>
      <c r="C44" s="10" t="s">
        <v>5</v>
      </c>
      <c r="D44" s="11" t="s">
        <v>6</v>
      </c>
      <c r="E44" s="11" t="s">
        <v>7</v>
      </c>
      <c r="F44" s="12" t="s">
        <v>8</v>
      </c>
      <c r="G44" s="8"/>
    </row>
    <row r="45" spans="1:7">
      <c r="A45" s="17">
        <v>1997</v>
      </c>
      <c r="B45" s="21">
        <v>8.8680006253906735E-2</v>
      </c>
      <c r="C45" s="21">
        <v>0.1093396685868418</v>
      </c>
      <c r="D45" s="21">
        <v>0.15245771561558136</v>
      </c>
      <c r="E45" s="21">
        <v>1.9304703956488912E-2</v>
      </c>
      <c r="F45" s="22">
        <v>0.82823758042792972</v>
      </c>
      <c r="G45" s="8"/>
    </row>
    <row r="46" spans="1:7">
      <c r="A46" s="23">
        <v>2000</v>
      </c>
      <c r="B46" s="24">
        <v>8.8679946668324655E-2</v>
      </c>
      <c r="C46" s="24">
        <v>0.10933959511968644</v>
      </c>
      <c r="D46" s="24">
        <v>0.15245761317668774</v>
      </c>
      <c r="E46" s="24">
        <v>1.9297299901025168E-2</v>
      </c>
      <c r="F46" s="25">
        <v>0.82824508692228704</v>
      </c>
      <c r="G46" s="8"/>
    </row>
    <row r="47" spans="1:7">
      <c r="A47" s="23">
        <v>2007</v>
      </c>
      <c r="B47" s="24">
        <v>8.8679558039881382E-2</v>
      </c>
      <c r="C47" s="24">
        <v>0.10933911595299503</v>
      </c>
      <c r="D47" s="24">
        <v>0.15245694505083629</v>
      </c>
      <c r="E47" s="24">
        <v>1.9299977645427513E-2</v>
      </c>
      <c r="F47" s="25">
        <v>0.82824307730373614</v>
      </c>
      <c r="G47" s="8"/>
    </row>
    <row r="48" spans="1:7">
      <c r="A48" s="8"/>
      <c r="B48" s="8"/>
      <c r="C48" s="8"/>
      <c r="D48" s="8"/>
      <c r="E48" s="8"/>
      <c r="F48" s="8"/>
      <c r="G48" s="218"/>
    </row>
    <row r="49" spans="1:7">
      <c r="A49" s="8"/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</sheetData>
  <phoneticPr fontId="18" type="noConversion"/>
  <pageMargins left="0.75" right="0.75" top="1" bottom="1" header="0" footer="0"/>
  <pageSetup orientation="portrait" horizontalDpi="300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F23"/>
  <sheetViews>
    <sheetView workbookViewId="0">
      <selection activeCell="D16" sqref="D16"/>
    </sheetView>
  </sheetViews>
  <sheetFormatPr baseColWidth="10" defaultColWidth="9.140625" defaultRowHeight="12.75"/>
  <cols>
    <col min="1" max="16384" width="9.140625" style="33"/>
  </cols>
  <sheetData>
    <row r="1" spans="1:58">
      <c r="A1" s="1" t="s">
        <v>216</v>
      </c>
      <c r="B1" s="2"/>
      <c r="C1" s="3"/>
      <c r="D1" s="3"/>
      <c r="E1" s="3"/>
      <c r="F1" s="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>
      <c r="A2" s="5" t="s">
        <v>212</v>
      </c>
      <c r="B2" s="6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>
      <c r="A3" s="5" t="s">
        <v>213</v>
      </c>
      <c r="B3" s="6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>
      <c r="A5" s="20" t="s">
        <v>3</v>
      </c>
      <c r="B5" s="10" t="s">
        <v>16</v>
      </c>
      <c r="C5" s="10" t="s">
        <v>17</v>
      </c>
      <c r="D5" s="11" t="s">
        <v>18</v>
      </c>
      <c r="E5" s="11" t="s">
        <v>19</v>
      </c>
      <c r="F5" s="17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>
      <c r="A6" s="178">
        <v>1999</v>
      </c>
      <c r="B6" s="179">
        <v>51.244127327443998</v>
      </c>
      <c r="C6" s="179">
        <v>38.449076601114157</v>
      </c>
      <c r="D6" s="180">
        <v>37.9</v>
      </c>
      <c r="E6" s="181">
        <v>40.273943857121111</v>
      </c>
      <c r="F6" s="18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>
      <c r="A7" s="180">
        <v>2000</v>
      </c>
      <c r="B7" s="179">
        <v>51.603995041508803</v>
      </c>
      <c r="C7" s="179">
        <v>33.632039143110347</v>
      </c>
      <c r="D7" s="180">
        <v>43</v>
      </c>
      <c r="E7" s="181">
        <v>41.613744522113514</v>
      </c>
      <c r="F7" s="3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>
      <c r="A8" s="178">
        <v>2001</v>
      </c>
      <c r="B8" s="179">
        <v>54.460628366021702</v>
      </c>
      <c r="C8" s="179">
        <v>37.909973179318335</v>
      </c>
      <c r="D8" s="180">
        <v>45.3</v>
      </c>
      <c r="E8" s="181">
        <v>48.116469470366042</v>
      </c>
      <c r="F8" s="3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>
      <c r="A9" s="180">
        <v>2002</v>
      </c>
      <c r="B9" s="179">
        <v>135.5</v>
      </c>
      <c r="C9" s="179">
        <v>41.778051400330384</v>
      </c>
      <c r="D9" s="180">
        <v>59.7</v>
      </c>
      <c r="E9" s="181">
        <v>81.846956704438242</v>
      </c>
      <c r="G9" s="8"/>
    </row>
    <row r="10" spans="1:58">
      <c r="A10" s="178">
        <v>2003</v>
      </c>
      <c r="B10" s="179">
        <v>117</v>
      </c>
      <c r="C10" s="179">
        <v>38.823801597854526</v>
      </c>
      <c r="D10" s="180">
        <v>56.4</v>
      </c>
      <c r="E10" s="181">
        <v>98.524398275492317</v>
      </c>
      <c r="G10" s="8"/>
    </row>
    <row r="11" spans="1:58">
      <c r="A11" s="180">
        <v>2004</v>
      </c>
      <c r="B11" s="179">
        <v>102.3</v>
      </c>
      <c r="C11" s="179">
        <v>30.337355398985821</v>
      </c>
      <c r="D11" s="180">
        <v>44.2</v>
      </c>
      <c r="E11" s="181">
        <v>87.350586008058897</v>
      </c>
      <c r="G11" s="8"/>
    </row>
    <row r="12" spans="1:58">
      <c r="A12" s="178">
        <v>2005</v>
      </c>
      <c r="B12" s="179">
        <v>54.592809534537423</v>
      </c>
      <c r="C12" s="179">
        <v>19.202498532835076</v>
      </c>
      <c r="D12" s="180">
        <v>37.700000000000003</v>
      </c>
      <c r="E12" s="181">
        <v>68.53723081381159</v>
      </c>
      <c r="G12" s="8"/>
    </row>
    <row r="13" spans="1:58">
      <c r="A13" s="180">
        <v>2006</v>
      </c>
      <c r="B13" s="179">
        <v>44.6</v>
      </c>
      <c r="C13" s="179">
        <v>15.849679971321532</v>
      </c>
      <c r="D13" s="180">
        <v>29.6</v>
      </c>
      <c r="E13" s="181">
        <v>54.661551445958089</v>
      </c>
      <c r="G13" s="8"/>
    </row>
    <row r="14" spans="1:58">
      <c r="A14" s="178">
        <v>2007</v>
      </c>
      <c r="B14" s="179">
        <v>41.4</v>
      </c>
      <c r="C14" s="179">
        <v>14.486145556656925</v>
      </c>
      <c r="D14" s="180">
        <v>23.3</v>
      </c>
      <c r="E14" s="181">
        <v>52.926717549906122</v>
      </c>
      <c r="G14" s="8"/>
    </row>
    <row r="15" spans="1:58">
      <c r="A15" s="180">
        <v>2008</v>
      </c>
      <c r="B15" s="179">
        <v>31.8</v>
      </c>
      <c r="C15" s="179">
        <v>12.607826849851911</v>
      </c>
      <c r="D15" s="350" t="s">
        <v>583</v>
      </c>
      <c r="E15" s="351" t="s">
        <v>583</v>
      </c>
    </row>
    <row r="19" spans="1:7" s="184" customFormat="1" ht="11.25">
      <c r="A19" s="184" t="s">
        <v>217</v>
      </c>
    </row>
    <row r="23" spans="1:7">
      <c r="G23" s="33" t="s">
        <v>215</v>
      </c>
    </row>
  </sheetData>
  <phoneticPr fontId="0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1"/>
  <sheetViews>
    <sheetView topLeftCell="A19" workbookViewId="0">
      <selection activeCell="A6" sqref="A6"/>
    </sheetView>
  </sheetViews>
  <sheetFormatPr baseColWidth="10" defaultRowHeight="12.75"/>
  <cols>
    <col min="1" max="1" width="11.7109375" style="33" bestFit="1" customWidth="1"/>
    <col min="2" max="2" width="13.42578125" style="33" customWidth="1"/>
    <col min="3" max="3" width="14" style="33" customWidth="1"/>
    <col min="4" max="5" width="12.5703125" style="33" bestFit="1" customWidth="1"/>
    <col min="6" max="6" width="13.5703125" style="33" customWidth="1"/>
    <col min="7" max="7" width="13.42578125" style="33" customWidth="1"/>
    <col min="8" max="8" width="15.5703125" style="33" bestFit="1" customWidth="1"/>
    <col min="9" max="9" width="14.5703125" style="33" bestFit="1" customWidth="1"/>
    <col min="10" max="10" width="16.42578125" style="33" customWidth="1"/>
    <col min="11" max="11" width="16.7109375" style="33" bestFit="1" customWidth="1"/>
    <col min="12" max="12" width="17.7109375" style="33" bestFit="1" customWidth="1"/>
    <col min="13" max="13" width="17.7109375" style="33" customWidth="1"/>
    <col min="14" max="14" width="17.7109375" style="33" bestFit="1" customWidth="1"/>
    <col min="15" max="16384" width="11.42578125" style="33"/>
  </cols>
  <sheetData>
    <row r="1" spans="1:14">
      <c r="A1" s="1" t="s">
        <v>222</v>
      </c>
      <c r="B1" s="2"/>
      <c r="C1" s="3"/>
      <c r="D1" s="3"/>
      <c r="E1" s="3"/>
      <c r="F1" s="4"/>
      <c r="G1" s="4"/>
      <c r="H1" s="4"/>
    </row>
    <row r="2" spans="1:14">
      <c r="A2" s="5" t="s">
        <v>223</v>
      </c>
      <c r="B2" s="6"/>
      <c r="C2" s="7"/>
      <c r="D2" s="7"/>
      <c r="E2" s="7"/>
      <c r="F2" s="8"/>
      <c r="G2" s="8"/>
    </row>
    <row r="3" spans="1:14">
      <c r="A3" s="5" t="s">
        <v>2</v>
      </c>
      <c r="B3" s="6"/>
      <c r="C3" s="7"/>
      <c r="D3" s="7"/>
      <c r="E3" s="7"/>
      <c r="F3" s="8"/>
      <c r="G3" s="8"/>
    </row>
    <row r="4" spans="1:14">
      <c r="A4" s="5" t="s">
        <v>517</v>
      </c>
      <c r="B4" s="6"/>
      <c r="C4" s="7"/>
      <c r="D4" s="7"/>
      <c r="E4" s="7"/>
      <c r="F4" s="8"/>
      <c r="G4" s="8"/>
    </row>
    <row r="5" spans="1:14">
      <c r="A5" s="184" t="s">
        <v>590</v>
      </c>
      <c r="B5" s="6"/>
      <c r="C5" s="7"/>
      <c r="D5" s="7"/>
      <c r="E5" s="7"/>
      <c r="F5" s="8"/>
      <c r="G5" s="8"/>
    </row>
    <row r="6" spans="1:14">
      <c r="B6" s="8"/>
      <c r="C6" s="8"/>
      <c r="D6" s="8"/>
      <c r="E6" s="8"/>
      <c r="F6" s="8"/>
      <c r="G6" s="8"/>
    </row>
    <row r="7" spans="1:14" s="37" customFormat="1" ht="27" customHeight="1">
      <c r="A7" s="10" t="s">
        <v>3</v>
      </c>
      <c r="B7" s="10" t="s">
        <v>16</v>
      </c>
      <c r="C7" s="10" t="s">
        <v>17</v>
      </c>
      <c r="D7" s="34" t="s">
        <v>18</v>
      </c>
      <c r="E7" s="34" t="s">
        <v>19</v>
      </c>
      <c r="F7" s="34" t="s">
        <v>4</v>
      </c>
      <c r="G7" s="34" t="s">
        <v>30</v>
      </c>
      <c r="H7" s="34" t="s">
        <v>22</v>
      </c>
      <c r="I7" s="34" t="s">
        <v>20</v>
      </c>
      <c r="J7" s="10" t="s">
        <v>23</v>
      </c>
      <c r="K7" s="34" t="s">
        <v>6</v>
      </c>
      <c r="L7" s="34" t="s">
        <v>7</v>
      </c>
      <c r="M7" s="34" t="s">
        <v>8</v>
      </c>
      <c r="N7" s="34" t="s">
        <v>9</v>
      </c>
    </row>
    <row r="8" spans="1:14" s="310" customFormat="1" ht="12.75" customHeight="1">
      <c r="A8" s="38">
        <v>1990</v>
      </c>
      <c r="B8" s="311">
        <v>129793</v>
      </c>
      <c r="C8" s="311">
        <v>426672.2</v>
      </c>
      <c r="D8" s="311">
        <v>5884.4</v>
      </c>
      <c r="E8" s="312">
        <v>9717.5</v>
      </c>
      <c r="F8" s="311">
        <v>572067.10000000009</v>
      </c>
      <c r="G8" s="311">
        <v>35391</v>
      </c>
      <c r="H8" s="311">
        <v>47036.3</v>
      </c>
      <c r="I8" s="311">
        <v>4867.6000000000004</v>
      </c>
      <c r="J8" s="311">
        <v>659362.00000000012</v>
      </c>
      <c r="K8" s="311">
        <v>1114876.7</v>
      </c>
      <c r="L8" s="311"/>
      <c r="M8" s="311"/>
      <c r="N8" s="311"/>
    </row>
    <row r="9" spans="1:14" s="310" customFormat="1" ht="12.75" customHeight="1">
      <c r="A9" s="38">
        <v>1991</v>
      </c>
      <c r="B9" s="311">
        <v>174194.3</v>
      </c>
      <c r="C9" s="311">
        <v>374130</v>
      </c>
      <c r="D9" s="311">
        <v>6984.5</v>
      </c>
      <c r="E9" s="311">
        <v>11710.8</v>
      </c>
      <c r="F9" s="311">
        <v>567019.6</v>
      </c>
      <c r="G9" s="311">
        <v>40442</v>
      </c>
      <c r="H9" s="311">
        <v>51726.3</v>
      </c>
      <c r="I9" s="311">
        <v>5343.3</v>
      </c>
      <c r="J9" s="311">
        <v>664531.20000000007</v>
      </c>
      <c r="K9" s="311">
        <v>1184830.1000000001</v>
      </c>
      <c r="L9" s="311"/>
      <c r="M9" s="311"/>
      <c r="N9" s="311"/>
    </row>
    <row r="10" spans="1:14" s="310" customFormat="1" ht="12.75" customHeight="1">
      <c r="A10" s="38">
        <v>1992</v>
      </c>
      <c r="B10" s="311">
        <v>210262.39999999999</v>
      </c>
      <c r="C10" s="311">
        <v>358381.8</v>
      </c>
      <c r="D10" s="311">
        <v>7157.6</v>
      </c>
      <c r="E10" s="311">
        <v>13458</v>
      </c>
      <c r="F10" s="311">
        <v>589259.79999999993</v>
      </c>
      <c r="G10" s="311">
        <v>48882.400000000001</v>
      </c>
      <c r="H10" s="311">
        <v>58464.4</v>
      </c>
      <c r="I10" s="311">
        <v>5643.9</v>
      </c>
      <c r="J10" s="311">
        <v>702250.5</v>
      </c>
      <c r="K10" s="311">
        <v>1286570.5</v>
      </c>
      <c r="L10" s="311"/>
      <c r="M10" s="311"/>
      <c r="N10" s="311"/>
    </row>
    <row r="11" spans="1:14" s="310" customFormat="1" ht="12.75" customHeight="1">
      <c r="A11" s="38">
        <v>1993</v>
      </c>
      <c r="B11" s="311">
        <v>236754.5</v>
      </c>
      <c r="C11" s="311">
        <v>402179</v>
      </c>
      <c r="D11" s="311">
        <v>7249.3</v>
      </c>
      <c r="E11" s="311">
        <v>15677.7</v>
      </c>
      <c r="F11" s="311">
        <v>661860.5</v>
      </c>
      <c r="G11" s="311">
        <v>51907.7</v>
      </c>
      <c r="H11" s="311">
        <v>58097.5</v>
      </c>
      <c r="I11" s="311">
        <v>5734.7</v>
      </c>
      <c r="J11" s="311">
        <v>777600.39999999991</v>
      </c>
      <c r="K11" s="311">
        <v>1420121.7</v>
      </c>
      <c r="L11" s="311"/>
      <c r="M11" s="311"/>
      <c r="N11" s="311"/>
    </row>
    <row r="12" spans="1:14" s="310" customFormat="1" ht="12.75" customHeight="1">
      <c r="A12" s="38">
        <v>1994</v>
      </c>
      <c r="B12" s="311">
        <v>257695.6</v>
      </c>
      <c r="C12" s="311">
        <v>573703.30000000005</v>
      </c>
      <c r="D12" s="311">
        <v>7871</v>
      </c>
      <c r="E12" s="311">
        <v>18261.400000000001</v>
      </c>
      <c r="F12" s="311">
        <v>857531.3</v>
      </c>
      <c r="G12" s="311">
        <v>59430.3</v>
      </c>
      <c r="H12" s="311">
        <v>57163.1</v>
      </c>
      <c r="I12" s="311">
        <v>5981.2</v>
      </c>
      <c r="J12" s="311">
        <v>980105.9</v>
      </c>
      <c r="K12" s="311">
        <v>1688411.3</v>
      </c>
      <c r="L12" s="311"/>
      <c r="M12" s="311"/>
      <c r="N12" s="311"/>
    </row>
    <row r="13" spans="1:14" s="310" customFormat="1" ht="12.75" customHeight="1">
      <c r="A13" s="38">
        <v>1995</v>
      </c>
      <c r="B13" s="311">
        <v>258096.4</v>
      </c>
      <c r="C13" s="311">
        <v>768951</v>
      </c>
      <c r="D13" s="311">
        <v>9062.1</v>
      </c>
      <c r="E13" s="311">
        <v>20166.599999999999</v>
      </c>
      <c r="F13" s="311">
        <v>1056276.0999999999</v>
      </c>
      <c r="G13" s="311">
        <v>76115.8</v>
      </c>
      <c r="H13" s="311">
        <v>74888.7</v>
      </c>
      <c r="I13" s="311">
        <v>6715.2</v>
      </c>
      <c r="J13" s="311">
        <v>1213995.7999999998</v>
      </c>
      <c r="K13" s="311">
        <v>1810334.5</v>
      </c>
      <c r="L13" s="311"/>
      <c r="M13" s="311"/>
      <c r="N13" s="311"/>
    </row>
    <row r="14" spans="1:14">
      <c r="A14" s="38">
        <v>1996</v>
      </c>
      <c r="B14" s="311">
        <v>272241.8</v>
      </c>
      <c r="C14" s="311">
        <v>839682.6</v>
      </c>
      <c r="D14" s="311">
        <v>9788.4</v>
      </c>
      <c r="E14" s="311">
        <v>21439.200000000001</v>
      </c>
      <c r="F14" s="311">
        <v>1143152</v>
      </c>
      <c r="G14" s="311">
        <v>80028.800000000003</v>
      </c>
      <c r="H14" s="311">
        <v>68255.600000000006</v>
      </c>
      <c r="I14" s="311">
        <v>7397</v>
      </c>
      <c r="J14" s="311">
        <v>1298833.4000000001</v>
      </c>
      <c r="K14" s="311">
        <v>1959790.4</v>
      </c>
      <c r="L14" s="311"/>
      <c r="M14" s="311"/>
      <c r="N14" s="311">
        <v>30378807</v>
      </c>
    </row>
    <row r="15" spans="1:14">
      <c r="A15" s="38">
        <v>1997</v>
      </c>
      <c r="B15" s="311">
        <v>293005.40000000002</v>
      </c>
      <c r="C15" s="311">
        <v>871202</v>
      </c>
      <c r="D15" s="311">
        <v>9965.2000000000007</v>
      </c>
      <c r="E15" s="311">
        <v>22681.3</v>
      </c>
      <c r="F15" s="311">
        <v>1196853.8999999999</v>
      </c>
      <c r="G15" s="311">
        <v>87467.1</v>
      </c>
      <c r="H15" s="311">
        <v>85837.7</v>
      </c>
      <c r="I15" s="311">
        <v>7925.7</v>
      </c>
      <c r="J15" s="311">
        <v>1378084.4</v>
      </c>
      <c r="K15" s="311">
        <v>2139793</v>
      </c>
      <c r="L15" s="311"/>
      <c r="M15" s="311"/>
      <c r="N15" s="311">
        <v>30252479</v>
      </c>
    </row>
    <row r="16" spans="1:14">
      <c r="A16" s="38">
        <v>1998</v>
      </c>
      <c r="B16" s="311">
        <v>299097.90000000002</v>
      </c>
      <c r="C16" s="311">
        <v>843825.2</v>
      </c>
      <c r="D16" s="311">
        <v>9024.6</v>
      </c>
      <c r="E16" s="311">
        <v>23378.3</v>
      </c>
      <c r="F16" s="311">
        <v>1175326</v>
      </c>
      <c r="G16" s="311">
        <v>83835.8</v>
      </c>
      <c r="H16" s="311">
        <v>91336.7</v>
      </c>
      <c r="I16" s="311">
        <v>8497.5</v>
      </c>
      <c r="J16" s="311">
        <v>1358996</v>
      </c>
      <c r="K16" s="311">
        <v>2137859.5</v>
      </c>
      <c r="L16" s="311"/>
      <c r="M16" s="311"/>
      <c r="N16" s="311">
        <v>30017150</v>
      </c>
    </row>
    <row r="17" spans="1:14">
      <c r="A17" s="38">
        <v>1999</v>
      </c>
      <c r="B17" s="311">
        <v>283664.90000000002</v>
      </c>
      <c r="C17" s="311">
        <v>587122.4</v>
      </c>
      <c r="D17" s="311">
        <v>8392.5</v>
      </c>
      <c r="E17" s="311">
        <v>21855.1</v>
      </c>
      <c r="F17" s="311">
        <v>901034.9</v>
      </c>
      <c r="G17" s="311">
        <v>77099</v>
      </c>
      <c r="H17" s="311">
        <v>97972.800000000003</v>
      </c>
      <c r="I17" s="311">
        <v>8285.1</v>
      </c>
      <c r="J17" s="311">
        <v>1084391.8</v>
      </c>
      <c r="K17" s="311">
        <v>1906635</v>
      </c>
      <c r="L17" s="311"/>
      <c r="M17" s="311"/>
      <c r="N17" s="311">
        <v>31175195</v>
      </c>
    </row>
    <row r="18" spans="1:14">
      <c r="A18" s="38">
        <v>2000</v>
      </c>
      <c r="B18" s="311">
        <v>284345.90000000002</v>
      </c>
      <c r="C18" s="311">
        <v>644730</v>
      </c>
      <c r="D18" s="311">
        <v>8196</v>
      </c>
      <c r="E18" s="311">
        <v>20990</v>
      </c>
      <c r="F18" s="311">
        <v>958261.9</v>
      </c>
      <c r="G18" s="311">
        <v>79423.899999999994</v>
      </c>
      <c r="H18" s="311">
        <v>117146.4</v>
      </c>
      <c r="I18" s="311">
        <v>8397.9</v>
      </c>
      <c r="J18" s="311">
        <v>1163230.0999999999</v>
      </c>
      <c r="K18" s="311">
        <v>2099570.2999999998</v>
      </c>
      <c r="L18" s="311"/>
      <c r="M18" s="311"/>
      <c r="N18" s="311">
        <v>32102996</v>
      </c>
    </row>
    <row r="19" spans="1:14">
      <c r="A19" s="38">
        <v>2001</v>
      </c>
      <c r="B19" s="311">
        <v>268831.09999999998</v>
      </c>
      <c r="C19" s="311">
        <v>554187.69999999995</v>
      </c>
      <c r="D19" s="311">
        <v>7662.6</v>
      </c>
      <c r="E19" s="311">
        <v>19396.400000000001</v>
      </c>
      <c r="F19" s="311">
        <v>850077.79999999993</v>
      </c>
      <c r="G19" s="311">
        <v>72423</v>
      </c>
      <c r="H19" s="311">
        <v>122911.1</v>
      </c>
      <c r="I19" s="311">
        <v>8141.5</v>
      </c>
      <c r="J19" s="311">
        <v>1053553.3999999999</v>
      </c>
      <c r="K19" s="311">
        <v>2045385.1</v>
      </c>
      <c r="L19" s="311"/>
      <c r="M19" s="311"/>
      <c r="N19" s="311">
        <v>31891910</v>
      </c>
    </row>
    <row r="20" spans="1:14">
      <c r="A20" s="38">
        <v>2002</v>
      </c>
      <c r="B20" s="311">
        <v>102041.7</v>
      </c>
      <c r="C20" s="311">
        <v>506041</v>
      </c>
      <c r="D20" s="311">
        <v>6325.2</v>
      </c>
      <c r="E20" s="311">
        <v>12829.5</v>
      </c>
      <c r="F20" s="311">
        <v>627237.39999999991</v>
      </c>
      <c r="G20" s="311">
        <v>71046.899999999994</v>
      </c>
      <c r="H20" s="311">
        <v>92889.600000000006</v>
      </c>
      <c r="I20" s="311">
        <v>7905.5</v>
      </c>
      <c r="J20" s="311">
        <v>799079.39999999991</v>
      </c>
      <c r="K20" s="311">
        <v>1832471</v>
      </c>
      <c r="L20" s="311"/>
      <c r="M20" s="311"/>
      <c r="N20" s="311">
        <v>33186800.000000004</v>
      </c>
    </row>
    <row r="21" spans="1:14">
      <c r="A21" s="38">
        <v>2003</v>
      </c>
      <c r="B21" s="311">
        <v>129595.8</v>
      </c>
      <c r="C21" s="311">
        <v>552383.1</v>
      </c>
      <c r="D21" s="311">
        <v>6588.1</v>
      </c>
      <c r="E21" s="311">
        <v>11694.7</v>
      </c>
      <c r="F21" s="311">
        <v>700261.70000000007</v>
      </c>
      <c r="G21" s="311">
        <v>77840.399999999994</v>
      </c>
      <c r="H21" s="311">
        <v>83529</v>
      </c>
      <c r="I21" s="311">
        <v>8082.4</v>
      </c>
      <c r="J21" s="311">
        <v>869713.50000000012</v>
      </c>
      <c r="K21" s="311">
        <v>1898212.1</v>
      </c>
      <c r="L21" s="311"/>
      <c r="M21" s="311"/>
      <c r="N21" s="311">
        <v>37301209</v>
      </c>
    </row>
    <row r="22" spans="1:14">
      <c r="A22" s="38">
        <v>2004</v>
      </c>
      <c r="B22" s="311">
        <v>153129.5</v>
      </c>
      <c r="C22" s="311">
        <v>663733.1</v>
      </c>
      <c r="D22" s="311">
        <v>8033.9</v>
      </c>
      <c r="E22" s="311">
        <v>13811.3</v>
      </c>
      <c r="F22" s="311">
        <v>838707.79999999993</v>
      </c>
      <c r="G22" s="311">
        <v>100630.9</v>
      </c>
      <c r="H22" s="311">
        <v>112451.6</v>
      </c>
      <c r="I22" s="311">
        <v>8773.2000000000007</v>
      </c>
      <c r="J22" s="311">
        <v>1060563.5</v>
      </c>
      <c r="K22" s="311">
        <v>2193162.9</v>
      </c>
      <c r="L22" s="311"/>
      <c r="M22" s="311"/>
      <c r="N22" s="311">
        <v>41974192</v>
      </c>
    </row>
    <row r="23" spans="1:14">
      <c r="A23" s="38">
        <v>2005</v>
      </c>
      <c r="B23" s="311">
        <v>183195.9</v>
      </c>
      <c r="C23" s="311">
        <v>882044.4</v>
      </c>
      <c r="D23" s="311">
        <v>8734.7000000000007</v>
      </c>
      <c r="E23" s="311">
        <v>17362.900000000001</v>
      </c>
      <c r="F23" s="311">
        <v>1091337.8999999999</v>
      </c>
      <c r="G23" s="311">
        <v>124404</v>
      </c>
      <c r="H23" s="311">
        <v>145513.5</v>
      </c>
      <c r="I23" s="311">
        <v>9549.1</v>
      </c>
      <c r="J23" s="311">
        <v>1370804.5</v>
      </c>
      <c r="K23" s="311">
        <v>2660514.6</v>
      </c>
      <c r="L23" s="311"/>
      <c r="M23" s="311"/>
      <c r="N23" s="311">
        <v>45385475</v>
      </c>
    </row>
    <row r="24" spans="1:14">
      <c r="A24" s="38">
        <v>2006</v>
      </c>
      <c r="B24" s="311">
        <v>214267.4</v>
      </c>
      <c r="C24" s="311">
        <v>1089252.2</v>
      </c>
      <c r="D24" s="311">
        <v>10646.2</v>
      </c>
      <c r="E24" s="311">
        <v>19579.5</v>
      </c>
      <c r="F24" s="311">
        <v>1333745.2999999998</v>
      </c>
      <c r="G24" s="311">
        <v>154412.4</v>
      </c>
      <c r="H24" s="311">
        <v>183477.5</v>
      </c>
      <c r="I24" s="311">
        <v>11451.8</v>
      </c>
      <c r="J24" s="311">
        <v>1683086.9999999998</v>
      </c>
      <c r="K24" s="311">
        <v>3133296.6</v>
      </c>
      <c r="L24" s="311"/>
      <c r="M24" s="311"/>
      <c r="N24" s="311">
        <v>49115349</v>
      </c>
    </row>
    <row r="25" spans="1:14" s="39" customFormat="1" ht="11.25">
      <c r="A25" s="38">
        <v>2007</v>
      </c>
      <c r="B25" s="311">
        <v>262450.8</v>
      </c>
      <c r="C25" s="311">
        <v>1366852.1</v>
      </c>
      <c r="D25" s="311">
        <v>13795</v>
      </c>
      <c r="E25" s="311">
        <v>23410.6</v>
      </c>
      <c r="F25" s="311">
        <v>1666508.5000000002</v>
      </c>
      <c r="G25" s="311">
        <v>172868.5</v>
      </c>
      <c r="H25" s="311">
        <v>230364</v>
      </c>
      <c r="I25" s="311">
        <v>13120.1</v>
      </c>
      <c r="J25" s="311">
        <v>2082861.1000000003</v>
      </c>
      <c r="K25" s="311">
        <v>3707715</v>
      </c>
      <c r="L25" s="311"/>
      <c r="M25" s="311"/>
      <c r="N25" s="311">
        <v>55270100</v>
      </c>
    </row>
    <row r="26" spans="1:14" s="39" customFormat="1" ht="11.25">
      <c r="A26" s="38">
        <v>2008</v>
      </c>
      <c r="B26" s="311">
        <v>328468.7</v>
      </c>
      <c r="C26" s="311">
        <v>1653535.6</v>
      </c>
      <c r="D26" s="311">
        <v>18503.400000000001</v>
      </c>
      <c r="E26" s="311">
        <v>30366.2</v>
      </c>
      <c r="F26" s="311">
        <v>2030873.9000000001</v>
      </c>
      <c r="G26" s="311">
        <v>179626.7</v>
      </c>
      <c r="H26" s="311">
        <v>315600.2</v>
      </c>
      <c r="I26" s="311">
        <v>16674.3</v>
      </c>
      <c r="J26" s="311">
        <v>2542775.1</v>
      </c>
      <c r="K26" s="311">
        <v>4317866.2</v>
      </c>
      <c r="L26" s="311"/>
      <c r="M26" s="311"/>
      <c r="N26" s="311">
        <v>60917477</v>
      </c>
    </row>
    <row r="27" spans="1:14" s="39" customFormat="1" ht="11.25">
      <c r="A27" s="38">
        <v>2009</v>
      </c>
      <c r="B27" s="311">
        <v>308739.7</v>
      </c>
      <c r="C27" s="311">
        <v>1620163.7</v>
      </c>
      <c r="D27" s="311">
        <v>15933.7</v>
      </c>
      <c r="E27" s="311">
        <v>30497</v>
      </c>
      <c r="F27" s="311">
        <v>1975334.0999999999</v>
      </c>
      <c r="G27" s="311">
        <v>172590.6</v>
      </c>
      <c r="H27" s="311">
        <v>329419</v>
      </c>
      <c r="I27" s="311">
        <v>17340</v>
      </c>
      <c r="J27" s="311">
        <v>2494683.6999999997</v>
      </c>
      <c r="K27" s="311">
        <v>4048704.6</v>
      </c>
      <c r="L27" s="311"/>
      <c r="M27" s="311"/>
      <c r="N27" s="311">
        <v>57228373</v>
      </c>
    </row>
    <row r="28" spans="1:14" s="39" customFormat="1" ht="11.25">
      <c r="A28" s="40">
        <v>2010</v>
      </c>
      <c r="B28" s="311">
        <v>370263.5</v>
      </c>
      <c r="C28" s="311">
        <v>2143034.4</v>
      </c>
      <c r="D28" s="311">
        <v>20047.5</v>
      </c>
      <c r="E28" s="311">
        <v>39412</v>
      </c>
      <c r="F28" s="311">
        <v>2572757.4</v>
      </c>
      <c r="G28" s="311">
        <v>216308.9</v>
      </c>
      <c r="H28" s="311">
        <v>239620.4</v>
      </c>
      <c r="I28" s="311">
        <v>19649.7</v>
      </c>
      <c r="J28" s="311">
        <v>3048336.4</v>
      </c>
      <c r="K28" s="311">
        <v>4864523.9000000004</v>
      </c>
      <c r="L28" s="311"/>
      <c r="M28" s="311"/>
      <c r="N28" s="311"/>
    </row>
    <row r="29" spans="1:14" s="39" customFormat="1" ht="11.25">
      <c r="A29" s="40">
        <v>2011</v>
      </c>
      <c r="B29" s="311">
        <v>448165.3</v>
      </c>
      <c r="C29" s="311">
        <v>2476652.2000000002</v>
      </c>
      <c r="D29" s="311">
        <v>25543.599999999999</v>
      </c>
      <c r="E29" s="311">
        <v>46709.8</v>
      </c>
      <c r="F29" s="311">
        <v>2997070.9</v>
      </c>
      <c r="G29" s="311">
        <v>248585.2</v>
      </c>
      <c r="H29" s="312" t="s">
        <v>60</v>
      </c>
      <c r="I29" s="311">
        <v>23948.7</v>
      </c>
      <c r="J29" s="309" t="s">
        <v>60</v>
      </c>
      <c r="K29" s="311">
        <v>5634143.0999999996</v>
      </c>
      <c r="L29" s="311"/>
      <c r="M29" s="311"/>
      <c r="N29" s="311"/>
    </row>
    <row r="30" spans="1:14" s="39" customFormat="1" ht="11.25">
      <c r="A30" s="4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s="39" customFormat="1" ht="11.25">
      <c r="A31" s="4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s="39" customFormat="1" ht="11.25">
      <c r="A32" s="4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s="39" customFormat="1" ht="11.25">
      <c r="A33" s="4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>
      <c r="A34" s="1" t="s">
        <v>224</v>
      </c>
      <c r="B34" s="2"/>
      <c r="C34" s="3"/>
      <c r="D34" s="3"/>
      <c r="E34" s="3"/>
      <c r="F34" s="4"/>
    </row>
    <row r="35" spans="1:14">
      <c r="A35" s="5" t="s">
        <v>223</v>
      </c>
      <c r="B35" s="6"/>
      <c r="C35" s="7"/>
      <c r="D35" s="7"/>
      <c r="E35" s="7"/>
      <c r="F35" s="8"/>
      <c r="G35" s="8"/>
    </row>
    <row r="36" spans="1:14">
      <c r="A36" s="5" t="s">
        <v>2</v>
      </c>
      <c r="B36" s="6"/>
      <c r="C36" s="7"/>
      <c r="D36" s="7"/>
      <c r="E36" s="7"/>
      <c r="F36" s="8"/>
      <c r="G36" s="8"/>
    </row>
    <row r="37" spans="1:14">
      <c r="A37" s="8"/>
      <c r="B37" s="8"/>
      <c r="C37" s="8"/>
      <c r="D37" s="8"/>
      <c r="E37" s="8"/>
      <c r="F37" s="8"/>
      <c r="G37" s="8"/>
    </row>
    <row r="38" spans="1:14" ht="33.75">
      <c r="A38" s="20" t="s">
        <v>3</v>
      </c>
      <c r="B38" s="10" t="s">
        <v>4</v>
      </c>
      <c r="C38" s="10" t="s">
        <v>5</v>
      </c>
      <c r="D38" s="11" t="s">
        <v>6</v>
      </c>
      <c r="E38" s="11" t="s">
        <v>7</v>
      </c>
      <c r="F38" s="11" t="s">
        <v>8</v>
      </c>
      <c r="G38" s="8"/>
    </row>
    <row r="39" spans="1:14">
      <c r="A39" s="17">
        <v>1997</v>
      </c>
      <c r="B39" s="21">
        <f>+F15/N14</f>
        <v>3.9397659690849608E-2</v>
      </c>
      <c r="C39" s="21">
        <f>+J15/N14</f>
        <v>4.5363348205214246E-2</v>
      </c>
      <c r="D39" s="21">
        <f>+K15/N15</f>
        <v>7.0731162229713471E-2</v>
      </c>
      <c r="E39" s="358" t="s">
        <v>60</v>
      </c>
      <c r="F39" s="358" t="s">
        <v>60</v>
      </c>
      <c r="G39" s="8"/>
    </row>
    <row r="40" spans="1:14">
      <c r="A40" s="23">
        <v>2000</v>
      </c>
      <c r="B40" s="21">
        <f>+F18/N18</f>
        <v>2.9849609675059612E-2</v>
      </c>
      <c r="C40" s="21">
        <f>+J18/N18</f>
        <v>3.6234315949825985E-2</v>
      </c>
      <c r="D40" s="21">
        <f>+K20/N20</f>
        <v>5.5216863331203965E-2</v>
      </c>
      <c r="E40" s="358" t="s">
        <v>60</v>
      </c>
      <c r="F40" s="358" t="s">
        <v>60</v>
      </c>
    </row>
    <row r="41" spans="1:14">
      <c r="A41" s="23">
        <v>2007</v>
      </c>
      <c r="B41" s="21">
        <f>+F25/N25</f>
        <v>3.0152080419612055E-2</v>
      </c>
      <c r="C41" s="21">
        <f>+J25/N25</f>
        <v>3.7685133553223178E-2</v>
      </c>
      <c r="D41" s="21">
        <f>+K25/N25</f>
        <v>6.7083558741525703E-2</v>
      </c>
      <c r="E41" s="358" t="s">
        <v>60</v>
      </c>
      <c r="F41" s="359" t="s">
        <v>60</v>
      </c>
    </row>
  </sheetData>
  <phoneticPr fontId="20" type="noConversion"/>
  <pageMargins left="0.75" right="0.75" top="1" bottom="1" header="0" footer="0"/>
  <pageSetup orientation="portrait" horizont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G110"/>
  <sheetViews>
    <sheetView topLeftCell="I37" workbookViewId="0">
      <selection activeCell="A15" sqref="A15"/>
    </sheetView>
  </sheetViews>
  <sheetFormatPr baseColWidth="10" defaultRowHeight="12.75"/>
  <cols>
    <col min="1" max="1" width="42.7109375" style="35" customWidth="1"/>
    <col min="2" max="20" width="11.42578125" style="201"/>
    <col min="21" max="29" width="11.42578125" style="35"/>
    <col min="30" max="16384" width="11.42578125" style="33"/>
  </cols>
  <sheetData>
    <row r="1" spans="1:31">
      <c r="A1" s="1" t="s">
        <v>225</v>
      </c>
      <c r="B1" s="2"/>
      <c r="C1" s="185"/>
      <c r="D1" s="185"/>
      <c r="E1" s="185"/>
      <c r="F1" s="186"/>
      <c r="G1" s="186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33"/>
      <c r="V1" s="33"/>
      <c r="W1" s="33"/>
      <c r="X1" s="33"/>
      <c r="Y1" s="33"/>
      <c r="Z1" s="33"/>
      <c r="AA1" s="33"/>
      <c r="AB1" s="33"/>
      <c r="AC1" s="33"/>
    </row>
    <row r="2" spans="1:31">
      <c r="A2" s="5" t="s">
        <v>75</v>
      </c>
      <c r="B2" s="6"/>
      <c r="C2" s="63"/>
      <c r="D2" s="63"/>
      <c r="E2" s="63"/>
      <c r="F2" s="188"/>
      <c r="G2" s="188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33"/>
      <c r="V2" s="33"/>
      <c r="W2" s="33"/>
      <c r="X2" s="33"/>
      <c r="Y2" s="33"/>
      <c r="Z2" s="33"/>
      <c r="AA2" s="33"/>
      <c r="AB2" s="33"/>
      <c r="AC2" s="33"/>
    </row>
    <row r="3" spans="1:31">
      <c r="A3" s="5" t="s">
        <v>2</v>
      </c>
      <c r="B3" s="6"/>
      <c r="C3" s="63"/>
      <c r="D3" s="63"/>
      <c r="E3" s="63"/>
      <c r="F3" s="188"/>
      <c r="G3" s="188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33"/>
      <c r="V3" s="33"/>
      <c r="W3" s="33"/>
      <c r="X3" s="33"/>
      <c r="Y3" s="33"/>
      <c r="Z3" s="33"/>
      <c r="AA3" s="33"/>
      <c r="AB3" s="33"/>
      <c r="AC3" s="33"/>
    </row>
    <row r="4" spans="1:31">
      <c r="A4" s="5"/>
      <c r="B4" s="6"/>
      <c r="C4" s="63"/>
      <c r="D4" s="63"/>
      <c r="E4" s="63"/>
      <c r="F4" s="188"/>
      <c r="G4" s="188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33"/>
      <c r="V4" s="33"/>
      <c r="W4" s="33"/>
      <c r="X4" s="33"/>
      <c r="Y4" s="33"/>
      <c r="Z4" s="33"/>
      <c r="AA4" s="33"/>
      <c r="AB4" s="33"/>
      <c r="AC4" s="33"/>
    </row>
    <row r="5" spans="1:31">
      <c r="A5" s="189" t="s">
        <v>16</v>
      </c>
      <c r="B5" s="190">
        <v>1990</v>
      </c>
      <c r="C5" s="190">
        <v>1991</v>
      </c>
      <c r="D5" s="190">
        <v>1992</v>
      </c>
      <c r="E5" s="190">
        <v>1993</v>
      </c>
      <c r="F5" s="190">
        <v>1994</v>
      </c>
      <c r="G5" s="190">
        <v>1995</v>
      </c>
      <c r="H5" s="190">
        <v>1996</v>
      </c>
      <c r="I5" s="190">
        <v>1997</v>
      </c>
      <c r="J5" s="190">
        <v>1998</v>
      </c>
      <c r="K5" s="190">
        <v>1999</v>
      </c>
      <c r="L5" s="190">
        <v>2000</v>
      </c>
      <c r="M5" s="190">
        <v>2001</v>
      </c>
      <c r="N5" s="190">
        <v>2002</v>
      </c>
      <c r="O5" s="190">
        <v>2003</v>
      </c>
      <c r="P5" s="190">
        <v>2004</v>
      </c>
      <c r="Q5" s="190">
        <v>2005</v>
      </c>
      <c r="R5" s="190">
        <v>2006</v>
      </c>
      <c r="S5" s="190">
        <v>2007</v>
      </c>
      <c r="T5" s="190">
        <v>2008</v>
      </c>
      <c r="U5" s="191" t="s">
        <v>226</v>
      </c>
      <c r="V5" s="192"/>
      <c r="W5" s="192"/>
      <c r="X5" s="192"/>
      <c r="Y5" s="192"/>
      <c r="Z5" s="192"/>
      <c r="AA5" s="192"/>
      <c r="AB5" s="192"/>
      <c r="AC5" s="192"/>
      <c r="AD5" s="193"/>
      <c r="AE5" s="193"/>
    </row>
    <row r="6" spans="1:31">
      <c r="A6" s="194" t="s">
        <v>227</v>
      </c>
      <c r="B6" s="195">
        <v>190034.19</v>
      </c>
      <c r="C6" s="195">
        <v>210137.42</v>
      </c>
      <c r="D6" s="195">
        <v>230323.41</v>
      </c>
      <c r="E6" s="195">
        <v>243504.2</v>
      </c>
      <c r="F6" s="195">
        <v>257715.59</v>
      </c>
      <c r="G6" s="195">
        <v>250383.04</v>
      </c>
      <c r="H6" s="195">
        <v>264220.94</v>
      </c>
      <c r="I6" s="195">
        <v>285652.02</v>
      </c>
      <c r="J6" s="195">
        <v>296649.82</v>
      </c>
      <c r="K6" s="195">
        <v>286607.15999999997</v>
      </c>
      <c r="L6" s="195">
        <v>284346.17</v>
      </c>
      <c r="M6" s="195">
        <v>271809.49</v>
      </c>
      <c r="N6" s="195">
        <v>242197.66</v>
      </c>
      <c r="O6" s="195">
        <v>263599.84000000003</v>
      </c>
      <c r="P6" s="195">
        <v>287402</v>
      </c>
      <c r="Q6" s="195">
        <v>313783.3</v>
      </c>
      <c r="R6" s="195">
        <v>340347.87</v>
      </c>
      <c r="S6" s="195">
        <v>369799.31</v>
      </c>
      <c r="T6" s="195">
        <v>395571</v>
      </c>
      <c r="U6" s="196"/>
    </row>
    <row r="7" spans="1:31">
      <c r="A7" s="194" t="s">
        <v>228</v>
      </c>
      <c r="B7" s="195">
        <v>10396.77</v>
      </c>
      <c r="C7" s="195">
        <v>10705.32</v>
      </c>
      <c r="D7" s="195">
        <v>10596.94</v>
      </c>
      <c r="E7" s="195">
        <v>10783.83</v>
      </c>
      <c r="F7" s="195">
        <v>11589.62</v>
      </c>
      <c r="G7" s="195">
        <v>12241.52</v>
      </c>
      <c r="H7" s="195">
        <v>12100.67</v>
      </c>
      <c r="I7" s="195">
        <v>12156.47</v>
      </c>
      <c r="J7" s="195">
        <v>13217.88</v>
      </c>
      <c r="K7" s="195">
        <v>13543.65</v>
      </c>
      <c r="L7" s="195">
        <v>13306.65</v>
      </c>
      <c r="M7" s="195">
        <v>13446.4</v>
      </c>
      <c r="N7" s="195">
        <v>13139.77</v>
      </c>
      <c r="O7" s="195">
        <v>14042.5</v>
      </c>
      <c r="P7" s="195">
        <v>13827.69</v>
      </c>
      <c r="Q7" s="195">
        <v>15364.2</v>
      </c>
      <c r="R7" s="195">
        <v>15766.31</v>
      </c>
      <c r="S7" s="195">
        <v>17310.89</v>
      </c>
      <c r="T7" s="195">
        <v>17057</v>
      </c>
      <c r="U7" s="196" t="s">
        <v>229</v>
      </c>
    </row>
    <row r="8" spans="1:31">
      <c r="A8" s="194" t="s">
        <v>230</v>
      </c>
      <c r="B8" s="195">
        <v>4206.0600000000004</v>
      </c>
      <c r="C8" s="195">
        <v>4281.3999999999996</v>
      </c>
      <c r="D8" s="195">
        <v>4699.96</v>
      </c>
      <c r="E8" s="195">
        <v>5132.92</v>
      </c>
      <c r="F8" s="195">
        <v>5838.78</v>
      </c>
      <c r="G8" s="195">
        <v>6795.95</v>
      </c>
      <c r="H8" s="195">
        <v>7103.79</v>
      </c>
      <c r="I8" s="195">
        <v>7152.58</v>
      </c>
      <c r="J8" s="195">
        <v>6878.89</v>
      </c>
      <c r="K8" s="195">
        <v>6653.33</v>
      </c>
      <c r="L8" s="195">
        <v>7101.55</v>
      </c>
      <c r="M8" s="195">
        <v>7432.06</v>
      </c>
      <c r="N8" s="195">
        <v>7153.93</v>
      </c>
      <c r="O8" s="195">
        <v>7420.24</v>
      </c>
      <c r="P8" s="195">
        <v>7389.68</v>
      </c>
      <c r="Q8" s="195">
        <v>7375.13</v>
      </c>
      <c r="R8" s="195">
        <v>7594.87</v>
      </c>
      <c r="S8" s="195">
        <v>7559.23</v>
      </c>
      <c r="T8" s="195">
        <v>7653.34</v>
      </c>
      <c r="U8" s="196"/>
    </row>
    <row r="9" spans="1:31">
      <c r="A9" s="194" t="s">
        <v>231</v>
      </c>
      <c r="B9" s="195">
        <v>36930.559999999998</v>
      </c>
      <c r="C9" s="195">
        <v>40269.08</v>
      </c>
      <c r="D9" s="195">
        <v>44381.39</v>
      </c>
      <c r="E9" s="195">
        <v>46133.97</v>
      </c>
      <c r="F9" s="195">
        <v>48209.83</v>
      </c>
      <c r="G9" s="195">
        <v>44755.8</v>
      </c>
      <c r="H9" s="195">
        <v>47643.39</v>
      </c>
      <c r="I9" s="195">
        <v>52003.44</v>
      </c>
      <c r="J9" s="195">
        <v>52965.26</v>
      </c>
      <c r="K9" s="195">
        <v>48765.55</v>
      </c>
      <c r="L9" s="195">
        <v>46900.45</v>
      </c>
      <c r="M9" s="195">
        <v>43448.1</v>
      </c>
      <c r="N9" s="195">
        <v>38688.19</v>
      </c>
      <c r="O9" s="195">
        <v>44865.29</v>
      </c>
      <c r="P9" s="195">
        <v>50239.25</v>
      </c>
      <c r="Q9" s="195">
        <v>53985.51</v>
      </c>
      <c r="R9" s="195">
        <v>58792.66</v>
      </c>
      <c r="S9" s="195">
        <v>63260.66</v>
      </c>
      <c r="T9" s="195">
        <v>66401.17</v>
      </c>
      <c r="U9" s="196"/>
    </row>
    <row r="10" spans="1:31">
      <c r="A10" s="194" t="s">
        <v>232</v>
      </c>
      <c r="B10" s="195">
        <v>3412.52</v>
      </c>
      <c r="C10" s="195">
        <v>3487.8</v>
      </c>
      <c r="D10" s="195">
        <v>3747.22</v>
      </c>
      <c r="E10" s="195">
        <v>4135.8599999999997</v>
      </c>
      <c r="F10" s="195">
        <v>4583.99</v>
      </c>
      <c r="G10" s="195">
        <v>4924.6499999999996</v>
      </c>
      <c r="H10" s="195">
        <v>5124.25</v>
      </c>
      <c r="I10" s="195">
        <v>5543.05</v>
      </c>
      <c r="J10" s="195">
        <v>5965.88</v>
      </c>
      <c r="K10" s="195">
        <v>6180.81</v>
      </c>
      <c r="L10" s="195">
        <v>6587.29</v>
      </c>
      <c r="M10" s="195">
        <v>6658.33</v>
      </c>
      <c r="N10" s="195">
        <v>6458.69</v>
      </c>
      <c r="O10" s="195">
        <v>6907.44</v>
      </c>
      <c r="P10" s="195">
        <v>7358.88</v>
      </c>
      <c r="Q10" s="195">
        <v>7729.39</v>
      </c>
      <c r="R10" s="195">
        <v>8114.28</v>
      </c>
      <c r="S10" s="195">
        <v>8580.2800000000007</v>
      </c>
      <c r="T10" s="195">
        <v>8901.85</v>
      </c>
      <c r="U10" s="196"/>
    </row>
    <row r="11" spans="1:31">
      <c r="A11" s="194" t="s">
        <v>233</v>
      </c>
      <c r="B11" s="195">
        <v>7552.31</v>
      </c>
      <c r="C11" s="195">
        <v>9763.2099999999991</v>
      </c>
      <c r="D11" s="195">
        <v>11335.08</v>
      </c>
      <c r="E11" s="195">
        <v>12484.06</v>
      </c>
      <c r="F11" s="195">
        <v>13202.71</v>
      </c>
      <c r="G11" s="195">
        <v>11596.81</v>
      </c>
      <c r="H11" s="195">
        <v>12575.97</v>
      </c>
      <c r="I11" s="195">
        <v>14661.22</v>
      </c>
      <c r="J11" s="195">
        <v>15934.89</v>
      </c>
      <c r="K11" s="195">
        <v>14683.03</v>
      </c>
      <c r="L11" s="195">
        <v>13314.65</v>
      </c>
      <c r="M11" s="195">
        <v>11770.15</v>
      </c>
      <c r="N11" s="195">
        <v>7839.27</v>
      </c>
      <c r="O11" s="195">
        <v>10533.15</v>
      </c>
      <c r="P11" s="195">
        <v>13630.65</v>
      </c>
      <c r="Q11" s="195">
        <v>16410.28</v>
      </c>
      <c r="R11" s="195">
        <v>19342.79</v>
      </c>
      <c r="S11" s="195">
        <v>21258.74</v>
      </c>
      <c r="T11" s="195">
        <v>22037.77</v>
      </c>
      <c r="U11" s="196"/>
    </row>
    <row r="12" spans="1:31">
      <c r="A12" s="194" t="s">
        <v>234</v>
      </c>
      <c r="B12" s="195">
        <v>30797.21</v>
      </c>
      <c r="C12" s="195">
        <v>35164.58</v>
      </c>
      <c r="D12" s="195">
        <v>38511.14</v>
      </c>
      <c r="E12" s="195">
        <v>39568.99</v>
      </c>
      <c r="F12" s="195">
        <v>42231.89</v>
      </c>
      <c r="G12" s="195">
        <v>39075.279999999999</v>
      </c>
      <c r="H12" s="195">
        <v>42158.720000000001</v>
      </c>
      <c r="I12" s="195">
        <v>46746.8</v>
      </c>
      <c r="J12" s="195">
        <v>48337.57</v>
      </c>
      <c r="K12" s="195">
        <v>45012.49</v>
      </c>
      <c r="L12" s="195">
        <v>43927.96</v>
      </c>
      <c r="M12" s="195">
        <v>40502.93</v>
      </c>
      <c r="N12" s="195">
        <v>33711.03</v>
      </c>
      <c r="O12" s="195">
        <v>37644.339999999997</v>
      </c>
      <c r="P12" s="195">
        <v>42321.81</v>
      </c>
      <c r="Q12" s="195">
        <v>46340.71</v>
      </c>
      <c r="R12" s="195">
        <v>50013.2</v>
      </c>
      <c r="S12" s="195">
        <v>55348.68</v>
      </c>
      <c r="T12" s="195">
        <v>59715.040000000001</v>
      </c>
      <c r="U12" s="196"/>
    </row>
    <row r="13" spans="1:31">
      <c r="A13" s="194" t="s">
        <v>235</v>
      </c>
      <c r="B13" s="195">
        <v>13108.45</v>
      </c>
      <c r="C13" s="195">
        <v>14278.87</v>
      </c>
      <c r="D13" s="195">
        <v>15839.67</v>
      </c>
      <c r="E13" s="195">
        <v>16563.96</v>
      </c>
      <c r="F13" s="195">
        <v>18267.09</v>
      </c>
      <c r="G13" s="195">
        <v>18580.93</v>
      </c>
      <c r="H13" s="195">
        <v>19865.830000000002</v>
      </c>
      <c r="I13" s="195">
        <v>22092.92</v>
      </c>
      <c r="J13" s="195">
        <v>24049.48</v>
      </c>
      <c r="K13" s="195">
        <v>23737.38</v>
      </c>
      <c r="L13" s="195">
        <v>24149.07</v>
      </c>
      <c r="M13" s="195">
        <v>23044.720000000001</v>
      </c>
      <c r="N13" s="195">
        <v>21214.880000000001</v>
      </c>
      <c r="O13" s="195">
        <v>22959.17</v>
      </c>
      <c r="P13" s="195">
        <v>26046.34</v>
      </c>
      <c r="Q13" s="195">
        <v>29907.599999999999</v>
      </c>
      <c r="R13" s="195">
        <v>33930.050000000003</v>
      </c>
      <c r="S13" s="195">
        <v>38569.97</v>
      </c>
      <c r="T13" s="195">
        <v>43451.55</v>
      </c>
      <c r="U13" s="196"/>
    </row>
    <row r="14" spans="1:31">
      <c r="A14" s="194" t="s">
        <v>236</v>
      </c>
      <c r="B14" s="195">
        <v>32283.55</v>
      </c>
      <c r="C14" s="195">
        <v>36278.99</v>
      </c>
      <c r="D14" s="195">
        <v>38498.15</v>
      </c>
      <c r="E14" s="195">
        <v>42045.17</v>
      </c>
      <c r="F14" s="195">
        <v>46037.45</v>
      </c>
      <c r="G14" s="195">
        <v>45615.74</v>
      </c>
      <c r="H14" s="195">
        <v>48406.29</v>
      </c>
      <c r="I14" s="195">
        <v>51946.68</v>
      </c>
      <c r="J14" s="195">
        <v>55605.53</v>
      </c>
      <c r="K14" s="195">
        <v>55335.44</v>
      </c>
      <c r="L14" s="195">
        <v>56046.02</v>
      </c>
      <c r="M14" s="195">
        <v>53562.83</v>
      </c>
      <c r="N14" s="195">
        <v>48398.05</v>
      </c>
      <c r="O14" s="195">
        <v>47870.44</v>
      </c>
      <c r="P14" s="195">
        <v>48902.43</v>
      </c>
      <c r="Q14" s="195">
        <v>52391.45</v>
      </c>
      <c r="R14" s="195">
        <v>56664.63</v>
      </c>
      <c r="S14" s="195">
        <v>61277.84</v>
      </c>
      <c r="T14" s="195">
        <v>66988.2</v>
      </c>
      <c r="U14" s="196"/>
    </row>
    <row r="15" spans="1:31">
      <c r="A15" s="194" t="s">
        <v>237</v>
      </c>
      <c r="B15" s="195">
        <v>45011.97</v>
      </c>
      <c r="C15" s="195">
        <v>45848.72</v>
      </c>
      <c r="D15" s="195">
        <v>47536.29</v>
      </c>
      <c r="E15" s="195">
        <v>49201</v>
      </c>
      <c r="F15" s="195">
        <v>50000.36</v>
      </c>
      <c r="G15" s="195">
        <v>50310.27</v>
      </c>
      <c r="H15" s="195">
        <v>51465.42</v>
      </c>
      <c r="I15" s="195">
        <v>53546.27</v>
      </c>
      <c r="J15" s="195">
        <v>54352.82</v>
      </c>
      <c r="K15" s="195">
        <v>55401.98</v>
      </c>
      <c r="L15" s="195">
        <v>56349.27</v>
      </c>
      <c r="M15" s="195">
        <v>56269.69</v>
      </c>
      <c r="N15" s="195">
        <v>54408.38</v>
      </c>
      <c r="O15" s="195">
        <v>55942.41</v>
      </c>
      <c r="P15" s="195">
        <v>58395.78</v>
      </c>
      <c r="Q15" s="195">
        <v>61671.25</v>
      </c>
      <c r="R15" s="195">
        <v>64995.35</v>
      </c>
      <c r="S15" s="195">
        <v>68257.58</v>
      </c>
      <c r="T15" s="195">
        <v>71591.16</v>
      </c>
      <c r="U15" s="196"/>
    </row>
    <row r="16" spans="1:31" ht="13.5" customHeight="1">
      <c r="A16" s="194" t="s">
        <v>238</v>
      </c>
      <c r="B16" s="195">
        <v>705.09</v>
      </c>
      <c r="C16" s="195">
        <v>981.35</v>
      </c>
      <c r="D16" s="195">
        <v>1430.19</v>
      </c>
      <c r="E16" s="195">
        <v>1757.55</v>
      </c>
      <c r="F16" s="195">
        <v>2356.66</v>
      </c>
      <c r="G16" s="195">
        <v>2337.92</v>
      </c>
      <c r="H16" s="195">
        <v>2707.03</v>
      </c>
      <c r="I16" s="195">
        <v>3246.24</v>
      </c>
      <c r="J16" s="195">
        <v>4301.37</v>
      </c>
      <c r="K16" s="195">
        <v>4298.28</v>
      </c>
      <c r="L16" s="195">
        <v>4332.8</v>
      </c>
      <c r="M16" s="195">
        <v>3579.74</v>
      </c>
      <c r="N16" s="195">
        <v>2405.2199999999998</v>
      </c>
      <c r="O16" s="195">
        <v>1560.71</v>
      </c>
      <c r="P16" s="195">
        <v>1150.57</v>
      </c>
      <c r="Q16" s="195">
        <v>1359.25</v>
      </c>
      <c r="R16" s="195">
        <v>1666.34</v>
      </c>
      <c r="S16" s="195">
        <v>1982.88</v>
      </c>
      <c r="T16" s="195">
        <v>2234.9899999999998</v>
      </c>
      <c r="U16" s="196"/>
    </row>
    <row r="17" spans="1:33" ht="13.5" customHeight="1">
      <c r="A17" s="194" t="s">
        <v>239</v>
      </c>
      <c r="B17" s="195">
        <v>684.93</v>
      </c>
      <c r="C17" s="195">
        <v>1087.71</v>
      </c>
      <c r="D17" s="195">
        <v>1727.75</v>
      </c>
      <c r="E17" s="195">
        <v>13884.11</v>
      </c>
      <c r="F17" s="195">
        <v>17065.28</v>
      </c>
      <c r="G17" s="195">
        <v>14862.11</v>
      </c>
      <c r="H17" s="195">
        <v>17579.349999999999</v>
      </c>
      <c r="I17" s="195">
        <v>22762.79</v>
      </c>
      <c r="J17" s="195">
        <v>24483.59</v>
      </c>
      <c r="K17" s="195">
        <v>21252.06</v>
      </c>
      <c r="L17" s="195">
        <v>20995.99</v>
      </c>
      <c r="M17" s="195">
        <v>17566.86</v>
      </c>
      <c r="N17" s="195">
        <v>8393.2999999999993</v>
      </c>
      <c r="O17" s="195">
        <v>12305.77</v>
      </c>
      <c r="P17" s="195">
        <v>17567.82</v>
      </c>
      <c r="Q17" s="195">
        <v>21558.01</v>
      </c>
      <c r="R17" s="195">
        <v>24825.03</v>
      </c>
      <c r="S17" s="195">
        <v>30000.43</v>
      </c>
      <c r="T17" s="195">
        <v>33940.519999999997</v>
      </c>
      <c r="U17" s="196"/>
    </row>
    <row r="18" spans="1:33" ht="13.5" customHeight="1">
      <c r="A18" s="194" t="s">
        <v>240</v>
      </c>
      <c r="B18" s="195">
        <v>6354.9</v>
      </c>
      <c r="C18" s="195">
        <v>9953.06</v>
      </c>
      <c r="D18" s="195">
        <v>14879.97</v>
      </c>
      <c r="E18" s="195">
        <v>5327.85</v>
      </c>
      <c r="F18" s="195">
        <v>3045.21</v>
      </c>
      <c r="G18" s="195">
        <v>3961.84</v>
      </c>
      <c r="H18" s="195">
        <v>2904.24</v>
      </c>
      <c r="I18" s="195">
        <v>286</v>
      </c>
      <c r="J18" s="195">
        <v>-840.65</v>
      </c>
      <c r="K18" s="195">
        <v>339.67</v>
      </c>
      <c r="L18" s="195">
        <v>0</v>
      </c>
      <c r="M18" s="195">
        <v>1687.12</v>
      </c>
      <c r="N18" s="195">
        <v>5197.34</v>
      </c>
      <c r="O18" s="195">
        <v>4669.75</v>
      </c>
      <c r="P18" s="195">
        <v>2872.2</v>
      </c>
      <c r="Q18" s="195">
        <v>2408.96</v>
      </c>
      <c r="R18" s="195">
        <v>1974.99</v>
      </c>
      <c r="S18" s="195">
        <v>357.85</v>
      </c>
      <c r="T18" s="195">
        <v>68.319999999999993</v>
      </c>
      <c r="U18" s="196"/>
    </row>
    <row r="19" spans="1:33" ht="13.5" customHeight="1">
      <c r="A19" s="194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6"/>
    </row>
    <row r="20" spans="1:33">
      <c r="A20" s="189" t="s">
        <v>17</v>
      </c>
      <c r="B20" s="190">
        <v>1990</v>
      </c>
      <c r="C20" s="190">
        <v>1991</v>
      </c>
      <c r="D20" s="190">
        <v>1992</v>
      </c>
      <c r="E20" s="190">
        <v>1993</v>
      </c>
      <c r="F20" s="190">
        <v>1994</v>
      </c>
      <c r="G20" s="190">
        <v>1995</v>
      </c>
      <c r="H20" s="190">
        <v>1996</v>
      </c>
      <c r="I20" s="190">
        <v>1997</v>
      </c>
      <c r="J20" s="190">
        <v>1998</v>
      </c>
      <c r="K20" s="190">
        <v>1999</v>
      </c>
      <c r="L20" s="190">
        <v>2000</v>
      </c>
      <c r="M20" s="190">
        <v>2001</v>
      </c>
      <c r="N20" s="190">
        <v>2002</v>
      </c>
      <c r="O20" s="190">
        <v>2003</v>
      </c>
      <c r="P20" s="190">
        <v>2004</v>
      </c>
      <c r="Q20" s="190">
        <v>2005</v>
      </c>
      <c r="R20" s="190">
        <v>2006</v>
      </c>
      <c r="S20" s="190">
        <v>2007</v>
      </c>
      <c r="T20" s="190">
        <v>2008</v>
      </c>
      <c r="U20" s="191" t="s">
        <v>226</v>
      </c>
      <c r="V20" s="192"/>
      <c r="W20" s="192"/>
      <c r="X20" s="192"/>
      <c r="Y20" s="192"/>
      <c r="Z20" s="192"/>
      <c r="AA20" s="192"/>
      <c r="AB20" s="192"/>
      <c r="AC20" s="192"/>
      <c r="AD20" s="193"/>
      <c r="AE20" s="193"/>
    </row>
    <row r="21" spans="1:33">
      <c r="A21" s="194" t="s">
        <v>227</v>
      </c>
      <c r="B21" s="195">
        <v>501631.87</v>
      </c>
      <c r="C21" s="195">
        <v>506798.67</v>
      </c>
      <c r="D21" s="195">
        <v>504061.96</v>
      </c>
      <c r="E21" s="195">
        <v>528861.81000000006</v>
      </c>
      <c r="F21" s="195">
        <v>559800.23</v>
      </c>
      <c r="G21" s="195">
        <v>583423.80000000005</v>
      </c>
      <c r="H21" s="195">
        <v>595970.31999999995</v>
      </c>
      <c r="I21" s="195">
        <v>616086.09</v>
      </c>
      <c r="J21" s="195">
        <v>616303.85</v>
      </c>
      <c r="K21" s="195">
        <v>617869.75</v>
      </c>
      <c r="L21" s="195">
        <v>644476.37</v>
      </c>
      <c r="M21" s="195">
        <v>652939.11</v>
      </c>
      <c r="N21" s="195">
        <v>670294.85</v>
      </c>
      <c r="O21" s="195">
        <v>677981.04</v>
      </c>
      <c r="P21" s="195">
        <v>716709.3</v>
      </c>
      <c r="Q21" s="195">
        <v>739354.97</v>
      </c>
      <c r="R21" s="195">
        <v>768714.81</v>
      </c>
      <c r="S21" s="195">
        <v>812280.33</v>
      </c>
      <c r="T21" s="195">
        <v>853706.6</v>
      </c>
      <c r="U21" s="196" t="s">
        <v>229</v>
      </c>
    </row>
    <row r="22" spans="1:33">
      <c r="A22" s="194" t="s">
        <v>228</v>
      </c>
      <c r="B22" s="195">
        <v>22836.06</v>
      </c>
      <c r="C22" s="195">
        <v>23148.91</v>
      </c>
      <c r="D22" s="195">
        <v>24280.89</v>
      </c>
      <c r="E22" s="195">
        <v>24263.9</v>
      </c>
      <c r="F22" s="195">
        <v>25586.28</v>
      </c>
      <c r="G22" s="195">
        <v>26630.2</v>
      </c>
      <c r="H22" s="195">
        <v>27417.08</v>
      </c>
      <c r="I22" s="195">
        <v>27639.86</v>
      </c>
      <c r="J22" s="195">
        <v>28582.34</v>
      </c>
      <c r="K22" s="195">
        <v>30447.68</v>
      </c>
      <c r="L22" s="195">
        <v>31276.84</v>
      </c>
      <c r="M22" s="195">
        <v>33172.870000000003</v>
      </c>
      <c r="N22" s="195">
        <v>35354.31</v>
      </c>
      <c r="O22" s="195">
        <v>37407.14</v>
      </c>
      <c r="P22" s="195">
        <v>38273.620000000003</v>
      </c>
      <c r="Q22" s="195">
        <v>38386.92</v>
      </c>
      <c r="R22" s="195">
        <v>40120.78</v>
      </c>
      <c r="S22" s="195">
        <v>42473.64</v>
      </c>
      <c r="T22" s="195">
        <v>44937.11</v>
      </c>
      <c r="U22" s="196" t="s">
        <v>229</v>
      </c>
    </row>
    <row r="23" spans="1:33">
      <c r="A23" s="194" t="s">
        <v>230</v>
      </c>
      <c r="B23" s="195">
        <v>7131.75</v>
      </c>
      <c r="C23" s="195">
        <v>6989.83</v>
      </c>
      <c r="D23" s="195">
        <v>6836.05</v>
      </c>
      <c r="E23" s="195">
        <v>6944.06</v>
      </c>
      <c r="F23" s="195">
        <v>7395.43</v>
      </c>
      <c r="G23" s="195">
        <v>7646.87</v>
      </c>
      <c r="H23" s="195">
        <v>7832.45</v>
      </c>
      <c r="I23" s="195">
        <v>8223.3799999999992</v>
      </c>
      <c r="J23" s="195">
        <v>8520.5</v>
      </c>
      <c r="K23" s="195">
        <v>8149.63</v>
      </c>
      <c r="L23" s="195">
        <v>8890.57</v>
      </c>
      <c r="M23" s="195">
        <v>9087.82</v>
      </c>
      <c r="N23" s="195">
        <v>10140.540000000001</v>
      </c>
      <c r="O23" s="195">
        <v>10615.31</v>
      </c>
      <c r="P23" s="195">
        <v>11070.21</v>
      </c>
      <c r="Q23" s="195">
        <v>12101.57</v>
      </c>
      <c r="R23" s="195">
        <v>12634.52</v>
      </c>
      <c r="S23" s="195">
        <v>12991.15</v>
      </c>
      <c r="T23" s="195">
        <v>13549.77</v>
      </c>
      <c r="U23" s="196" t="s">
        <v>229</v>
      </c>
    </row>
    <row r="24" spans="1:33">
      <c r="A24" s="194" t="s">
        <v>231</v>
      </c>
      <c r="B24" s="195">
        <v>83293.440000000002</v>
      </c>
      <c r="C24" s="195">
        <v>83417.97</v>
      </c>
      <c r="D24" s="195">
        <v>79956.12</v>
      </c>
      <c r="E24" s="195">
        <v>86672.44</v>
      </c>
      <c r="F24" s="195">
        <v>92999.53</v>
      </c>
      <c r="G24" s="195">
        <v>94952.52</v>
      </c>
      <c r="H24" s="195">
        <v>95029.15</v>
      </c>
      <c r="I24" s="195">
        <v>97398.93</v>
      </c>
      <c r="J24" s="195">
        <v>92683.76</v>
      </c>
      <c r="K24" s="195">
        <v>90956.800000000003</v>
      </c>
      <c r="L24" s="195">
        <v>96131.44</v>
      </c>
      <c r="M24" s="195">
        <v>96804.61</v>
      </c>
      <c r="N24" s="195">
        <v>99163.53</v>
      </c>
      <c r="O24" s="195">
        <v>101001.11</v>
      </c>
      <c r="P24" s="195">
        <v>109556.4</v>
      </c>
      <c r="Q24" s="195">
        <v>110924.9</v>
      </c>
      <c r="R24" s="195">
        <v>112195.25</v>
      </c>
      <c r="S24" s="195">
        <v>117462.92</v>
      </c>
      <c r="T24" s="195">
        <v>122513.8</v>
      </c>
      <c r="U24" s="196" t="s">
        <v>229</v>
      </c>
    </row>
    <row r="25" spans="1:33">
      <c r="A25" s="194" t="s">
        <v>232</v>
      </c>
      <c r="B25" s="195">
        <v>13032.57</v>
      </c>
      <c r="C25" s="195">
        <v>13952.67</v>
      </c>
      <c r="D25" s="195">
        <v>13934.53</v>
      </c>
      <c r="E25" s="195">
        <v>14624.29</v>
      </c>
      <c r="F25" s="195">
        <v>15237.05</v>
      </c>
      <c r="G25" s="195">
        <v>16399.63</v>
      </c>
      <c r="H25" s="195">
        <v>16911.009999999998</v>
      </c>
      <c r="I25" s="195">
        <v>17909.830000000002</v>
      </c>
      <c r="J25" s="195">
        <v>18132.32</v>
      </c>
      <c r="K25" s="195">
        <v>18230.71</v>
      </c>
      <c r="L25" s="195">
        <v>18988.71</v>
      </c>
      <c r="M25" s="195">
        <v>17807.919999999998</v>
      </c>
      <c r="N25" s="195">
        <v>18316.419999999998</v>
      </c>
      <c r="O25" s="195">
        <v>19040.72</v>
      </c>
      <c r="P25" s="195">
        <v>20647.84</v>
      </c>
      <c r="Q25" s="195">
        <v>21275.09</v>
      </c>
      <c r="R25" s="195">
        <v>22022.84</v>
      </c>
      <c r="S25" s="195">
        <v>23324.959999999999</v>
      </c>
      <c r="T25" s="195">
        <v>25190.959999999999</v>
      </c>
      <c r="U25" s="196"/>
    </row>
    <row r="26" spans="1:33">
      <c r="A26" s="194" t="s">
        <v>233</v>
      </c>
      <c r="B26" s="195">
        <v>26651.18</v>
      </c>
      <c r="C26" s="195">
        <v>26334.03</v>
      </c>
      <c r="D26" s="195">
        <v>24674.98</v>
      </c>
      <c r="E26" s="195">
        <v>25782.89</v>
      </c>
      <c r="F26" s="195">
        <v>27585.11</v>
      </c>
      <c r="G26" s="195">
        <v>27466.5</v>
      </c>
      <c r="H26" s="195">
        <v>28354.57</v>
      </c>
      <c r="I26" s="195">
        <v>30765.040000000001</v>
      </c>
      <c r="J26" s="195">
        <v>31110.44</v>
      </c>
      <c r="K26" s="195">
        <v>30195.63</v>
      </c>
      <c r="L26" s="195">
        <v>30797.64</v>
      </c>
      <c r="M26" s="195">
        <v>30155.61</v>
      </c>
      <c r="N26" s="195">
        <v>29505.21</v>
      </c>
      <c r="O26" s="195">
        <v>28536.47</v>
      </c>
      <c r="P26" s="195">
        <v>30414.2</v>
      </c>
      <c r="Q26" s="195">
        <v>30954.26</v>
      </c>
      <c r="R26" s="195">
        <v>32403.38</v>
      </c>
      <c r="S26" s="195">
        <v>34016.660000000003</v>
      </c>
      <c r="T26" s="195">
        <v>35105.199999999997</v>
      </c>
      <c r="U26" s="196"/>
    </row>
    <row r="27" spans="1:33">
      <c r="A27" s="194" t="s">
        <v>234</v>
      </c>
      <c r="B27" s="195">
        <v>50432.160000000003</v>
      </c>
      <c r="C27" s="195">
        <v>50109.39</v>
      </c>
      <c r="D27" s="195">
        <v>48355.57</v>
      </c>
      <c r="E27" s="195">
        <v>52175.66</v>
      </c>
      <c r="F27" s="195">
        <v>57027.99</v>
      </c>
      <c r="G27" s="195">
        <v>61875.37</v>
      </c>
      <c r="H27" s="195">
        <v>62997.23</v>
      </c>
      <c r="I27" s="195">
        <v>65425</v>
      </c>
      <c r="J27" s="195">
        <v>64201.54</v>
      </c>
      <c r="K27" s="195">
        <v>62775.95</v>
      </c>
      <c r="L27" s="195">
        <v>65597.16</v>
      </c>
      <c r="M27" s="195">
        <v>65280.79</v>
      </c>
      <c r="N27" s="195">
        <v>65168.72</v>
      </c>
      <c r="O27" s="195">
        <v>64998.42</v>
      </c>
      <c r="P27" s="195">
        <v>69691.23</v>
      </c>
      <c r="Q27" s="195">
        <v>72073.240000000005</v>
      </c>
      <c r="R27" s="195">
        <v>76321.64</v>
      </c>
      <c r="S27" s="195">
        <v>81772.11</v>
      </c>
      <c r="T27" s="195">
        <v>85697.17</v>
      </c>
      <c r="U27" s="196" t="s">
        <v>229</v>
      </c>
    </row>
    <row r="28" spans="1:33">
      <c r="A28" s="194" t="s">
        <v>235</v>
      </c>
      <c r="B28" s="195">
        <v>25867.63</v>
      </c>
      <c r="C28" s="195">
        <v>27419.69</v>
      </c>
      <c r="D28" s="195">
        <v>28335.51</v>
      </c>
      <c r="E28" s="195">
        <v>30097.98</v>
      </c>
      <c r="F28" s="195">
        <v>32225.9</v>
      </c>
      <c r="G28" s="195">
        <v>36076.9</v>
      </c>
      <c r="H28" s="195">
        <v>38151.730000000003</v>
      </c>
      <c r="I28" s="195">
        <v>40355.9</v>
      </c>
      <c r="J28" s="195">
        <v>41803.65</v>
      </c>
      <c r="K28" s="195">
        <v>42974.53</v>
      </c>
      <c r="L28" s="195">
        <v>47301.29</v>
      </c>
      <c r="M28" s="195">
        <v>48973.74</v>
      </c>
      <c r="N28" s="195">
        <v>50772.9</v>
      </c>
      <c r="O28" s="195">
        <v>50726.96</v>
      </c>
      <c r="P28" s="195">
        <v>53632.56</v>
      </c>
      <c r="Q28" s="195">
        <v>55617.05</v>
      </c>
      <c r="R28" s="195">
        <v>56681.91</v>
      </c>
      <c r="S28" s="195">
        <v>60091.92</v>
      </c>
      <c r="T28" s="195">
        <v>63036.42</v>
      </c>
      <c r="U28" s="196" t="s">
        <v>229</v>
      </c>
    </row>
    <row r="29" spans="1:33">
      <c r="A29" s="194" t="s">
        <v>241</v>
      </c>
      <c r="B29" s="195">
        <v>91467.67</v>
      </c>
      <c r="C29" s="195">
        <v>90207.38</v>
      </c>
      <c r="D29" s="195">
        <v>88765.59</v>
      </c>
      <c r="E29" s="195">
        <v>88353</v>
      </c>
      <c r="F29" s="195">
        <v>89029.81</v>
      </c>
      <c r="G29" s="195">
        <v>86582.69</v>
      </c>
      <c r="H29" s="195">
        <v>88192.54</v>
      </c>
      <c r="I29" s="195">
        <v>90656.58</v>
      </c>
      <c r="J29" s="195">
        <v>91700.27</v>
      </c>
      <c r="K29" s="195">
        <v>93177.35</v>
      </c>
      <c r="L29" s="195">
        <v>96334.7</v>
      </c>
      <c r="M29" s="195">
        <v>99576.33</v>
      </c>
      <c r="N29" s="195">
        <v>103191.51</v>
      </c>
      <c r="O29" s="195">
        <v>103716.32</v>
      </c>
      <c r="P29" s="195">
        <v>107660.36</v>
      </c>
      <c r="Q29" s="195">
        <v>112939.35</v>
      </c>
      <c r="R29" s="195">
        <v>118439.94</v>
      </c>
      <c r="S29" s="195">
        <v>127590.7</v>
      </c>
      <c r="T29" s="195">
        <v>135246.1</v>
      </c>
      <c r="U29" s="196" t="s">
        <v>229</v>
      </c>
    </row>
    <row r="30" spans="1:33">
      <c r="A30" s="194" t="s">
        <v>237</v>
      </c>
      <c r="B30" s="195">
        <v>133156.35999999999</v>
      </c>
      <c r="C30" s="195">
        <v>134754.23999999999</v>
      </c>
      <c r="D30" s="195">
        <v>137718.82999999999</v>
      </c>
      <c r="E30" s="195">
        <v>141299.51999999999</v>
      </c>
      <c r="F30" s="195">
        <v>144408.10999999999</v>
      </c>
      <c r="G30" s="195">
        <v>146429.82999999999</v>
      </c>
      <c r="H30" s="195">
        <v>150520.28</v>
      </c>
      <c r="I30" s="195">
        <v>151962.28</v>
      </c>
      <c r="J30" s="195">
        <v>155404.66</v>
      </c>
      <c r="K30" s="195">
        <v>159373.34</v>
      </c>
      <c r="L30" s="195">
        <v>162916.49</v>
      </c>
      <c r="M30" s="195">
        <v>166139.35</v>
      </c>
      <c r="N30" s="195">
        <v>172892.3</v>
      </c>
      <c r="O30" s="195">
        <v>176576.06</v>
      </c>
      <c r="P30" s="195">
        <v>184344.1</v>
      </c>
      <c r="Q30" s="195">
        <v>189113.77</v>
      </c>
      <c r="R30" s="195">
        <v>195852.35</v>
      </c>
      <c r="S30" s="195">
        <v>200743.13</v>
      </c>
      <c r="T30" s="195">
        <v>210981</v>
      </c>
      <c r="U30" s="196" t="s">
        <v>229</v>
      </c>
    </row>
    <row r="31" spans="1:33">
      <c r="A31" s="194" t="s">
        <v>238</v>
      </c>
      <c r="B31" s="195" t="s">
        <v>242</v>
      </c>
      <c r="C31" s="195" t="s">
        <v>242</v>
      </c>
      <c r="D31" s="195" t="s">
        <v>242</v>
      </c>
      <c r="E31" s="195" t="s">
        <v>242</v>
      </c>
      <c r="F31" s="195" t="s">
        <v>242</v>
      </c>
      <c r="G31" s="195" t="s">
        <v>242</v>
      </c>
      <c r="H31" s="195" t="s">
        <v>242</v>
      </c>
      <c r="I31" s="195" t="s">
        <v>242</v>
      </c>
      <c r="J31" s="195" t="s">
        <v>242</v>
      </c>
      <c r="K31" s="195" t="s">
        <v>242</v>
      </c>
      <c r="L31" s="195" t="s">
        <v>242</v>
      </c>
      <c r="M31" s="195" t="s">
        <v>242</v>
      </c>
      <c r="N31" s="195" t="s">
        <v>242</v>
      </c>
      <c r="O31" s="195" t="s">
        <v>242</v>
      </c>
      <c r="P31" s="195" t="s">
        <v>242</v>
      </c>
      <c r="Q31" s="195" t="s">
        <v>242</v>
      </c>
      <c r="R31" s="195" t="s">
        <v>242</v>
      </c>
      <c r="S31" s="195" t="s">
        <v>242</v>
      </c>
      <c r="T31" s="195" t="s">
        <v>242</v>
      </c>
      <c r="U31" s="197" t="s">
        <v>229</v>
      </c>
      <c r="V31" s="198"/>
      <c r="W31" s="198"/>
      <c r="X31" s="198"/>
      <c r="Y31" s="198"/>
      <c r="Z31" s="198"/>
      <c r="AA31" s="198"/>
      <c r="AB31" s="198"/>
      <c r="AC31" s="198"/>
      <c r="AD31" s="187"/>
      <c r="AE31" s="187"/>
      <c r="AF31" s="187"/>
      <c r="AG31" s="187"/>
    </row>
    <row r="32" spans="1:33">
      <c r="A32" s="194" t="s">
        <v>239</v>
      </c>
      <c r="B32" s="195">
        <v>44801.23</v>
      </c>
      <c r="C32" s="195">
        <v>48232.08</v>
      </c>
      <c r="D32" s="195">
        <v>50539.6</v>
      </c>
      <c r="E32" s="195">
        <v>58241.65</v>
      </c>
      <c r="F32" s="195">
        <v>68002.16</v>
      </c>
      <c r="G32" s="195">
        <v>81002.899999999994</v>
      </c>
      <c r="H32" s="195">
        <v>82525.649999999994</v>
      </c>
      <c r="I32" s="195">
        <v>89382.58</v>
      </c>
      <c r="J32" s="195">
        <v>83751.899999999994</v>
      </c>
      <c r="K32" s="195">
        <v>78918.350000000006</v>
      </c>
      <c r="L32" s="195">
        <v>86241.48</v>
      </c>
      <c r="M32" s="195">
        <v>84090.91</v>
      </c>
      <c r="N32" s="195">
        <v>83160.850000000006</v>
      </c>
      <c r="O32" s="195">
        <v>86360.47</v>
      </c>
      <c r="P32" s="195">
        <v>95510.53</v>
      </c>
      <c r="Q32" s="195">
        <v>95323.9</v>
      </c>
      <c r="R32" s="195">
        <v>97391.35</v>
      </c>
      <c r="S32" s="195">
        <v>105594.28</v>
      </c>
      <c r="T32" s="195">
        <v>113408.3</v>
      </c>
      <c r="U32" s="196" t="s">
        <v>229</v>
      </c>
    </row>
    <row r="33" spans="1:31">
      <c r="A33" s="194" t="s">
        <v>240</v>
      </c>
      <c r="B33" s="195">
        <v>2961.77</v>
      </c>
      <c r="C33" s="195">
        <v>2232.44</v>
      </c>
      <c r="D33" s="195">
        <v>664.23</v>
      </c>
      <c r="E33" s="195">
        <v>406.37</v>
      </c>
      <c r="F33" s="195">
        <v>302.81</v>
      </c>
      <c r="G33" s="195">
        <v>-1639.64</v>
      </c>
      <c r="H33" s="195">
        <v>-1961.41</v>
      </c>
      <c r="I33" s="195">
        <v>-3633.31</v>
      </c>
      <c r="J33" s="195">
        <v>412.41</v>
      </c>
      <c r="K33" s="195">
        <v>2669.74</v>
      </c>
      <c r="L33" s="195">
        <v>0</v>
      </c>
      <c r="M33" s="195">
        <v>1849.12</v>
      </c>
      <c r="N33" s="195">
        <v>2628.53</v>
      </c>
      <c r="O33" s="195">
        <v>-997.99</v>
      </c>
      <c r="P33" s="195">
        <v>-4091.79</v>
      </c>
      <c r="Q33" s="195">
        <v>644.85</v>
      </c>
      <c r="R33" s="195">
        <v>4650.8100000000004</v>
      </c>
      <c r="S33" s="195">
        <v>6218.79</v>
      </c>
      <c r="T33" s="195">
        <v>4040.68</v>
      </c>
      <c r="U33" s="196" t="s">
        <v>229</v>
      </c>
    </row>
    <row r="34" spans="1:31">
      <c r="A34" s="194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6"/>
    </row>
    <row r="35" spans="1:31">
      <c r="A35" s="189" t="s">
        <v>18</v>
      </c>
      <c r="B35" s="190">
        <v>1990</v>
      </c>
      <c r="C35" s="190">
        <v>1991</v>
      </c>
      <c r="D35" s="190">
        <v>1992</v>
      </c>
      <c r="E35" s="190">
        <v>1993</v>
      </c>
      <c r="F35" s="190">
        <v>1994</v>
      </c>
      <c r="G35" s="190">
        <v>1995</v>
      </c>
      <c r="H35" s="190">
        <v>1996</v>
      </c>
      <c r="I35" s="190">
        <v>1997</v>
      </c>
      <c r="J35" s="190">
        <v>1998</v>
      </c>
      <c r="K35" s="190">
        <v>1999</v>
      </c>
      <c r="L35" s="190">
        <v>2000</v>
      </c>
      <c r="M35" s="190">
        <v>2001</v>
      </c>
      <c r="N35" s="190">
        <v>2002</v>
      </c>
      <c r="O35" s="190">
        <v>2003</v>
      </c>
      <c r="P35" s="190">
        <v>2004</v>
      </c>
      <c r="Q35" s="190">
        <v>2005</v>
      </c>
      <c r="R35" s="190">
        <v>2006</v>
      </c>
      <c r="S35" s="190">
        <v>2007</v>
      </c>
      <c r="T35" s="190">
        <v>2008</v>
      </c>
      <c r="U35" s="191" t="s">
        <v>226</v>
      </c>
      <c r="V35" s="192"/>
      <c r="W35" s="192"/>
      <c r="X35" s="192"/>
      <c r="Y35" s="192"/>
      <c r="Z35" s="192"/>
      <c r="AA35" s="192"/>
      <c r="AB35" s="192"/>
      <c r="AC35" s="192"/>
      <c r="AD35" s="193"/>
      <c r="AE35" s="193"/>
    </row>
    <row r="36" spans="1:31">
      <c r="A36" s="199" t="s">
        <v>227</v>
      </c>
      <c r="B36" s="195">
        <v>5947.74</v>
      </c>
      <c r="C36" s="195">
        <v>6094.56</v>
      </c>
      <c r="D36" s="195">
        <v>6303.17</v>
      </c>
      <c r="E36" s="195">
        <v>6549.74</v>
      </c>
      <c r="F36" s="195">
        <v>6793.85</v>
      </c>
      <c r="G36" s="195">
        <v>7164.27</v>
      </c>
      <c r="H36" s="195">
        <v>7193.11</v>
      </c>
      <c r="I36" s="195">
        <v>7408.33</v>
      </c>
      <c r="J36" s="195">
        <v>7451.25</v>
      </c>
      <c r="K36" s="195">
        <v>7340.84</v>
      </c>
      <c r="L36" s="195">
        <v>7095.25</v>
      </c>
      <c r="M36" s="195">
        <v>7241.71</v>
      </c>
      <c r="N36" s="195">
        <v>7238.19</v>
      </c>
      <c r="O36" s="195">
        <v>7516.11</v>
      </c>
      <c r="P36" s="195">
        <v>7826.92</v>
      </c>
      <c r="Q36" s="195">
        <v>8050.66</v>
      </c>
      <c r="R36" s="195">
        <v>8400.1</v>
      </c>
      <c r="S36" s="195">
        <v>8975.2099999999991</v>
      </c>
      <c r="T36" s="195">
        <v>9495.77</v>
      </c>
      <c r="U36" s="196" t="s">
        <v>229</v>
      </c>
    </row>
    <row r="37" spans="1:31" ht="15" customHeight="1">
      <c r="A37" s="194" t="s">
        <v>228</v>
      </c>
      <c r="B37" s="195">
        <v>956.41</v>
      </c>
      <c r="C37" s="195">
        <v>950.44</v>
      </c>
      <c r="D37" s="195">
        <v>1000.95</v>
      </c>
      <c r="E37" s="195">
        <v>1062.48</v>
      </c>
      <c r="F37" s="195">
        <v>1070.3499999999999</v>
      </c>
      <c r="G37" s="195">
        <v>1196.42</v>
      </c>
      <c r="H37" s="195">
        <v>1180.68</v>
      </c>
      <c r="I37" s="195">
        <v>1261.76</v>
      </c>
      <c r="J37" s="195">
        <v>1277.26</v>
      </c>
      <c r="K37" s="195">
        <v>1293.22</v>
      </c>
      <c r="L37" s="195">
        <v>1203.19</v>
      </c>
      <c r="M37" s="195">
        <v>1343.26</v>
      </c>
      <c r="N37" s="195">
        <v>1399.12</v>
      </c>
      <c r="O37" s="195">
        <v>1511.42</v>
      </c>
      <c r="P37" s="195">
        <v>1570.38</v>
      </c>
      <c r="Q37" s="195">
        <v>1568.47</v>
      </c>
      <c r="R37" s="195">
        <v>1625.14</v>
      </c>
      <c r="S37" s="195">
        <v>1856.49</v>
      </c>
      <c r="T37" s="195">
        <v>2015.2</v>
      </c>
      <c r="U37" s="196" t="s">
        <v>229</v>
      </c>
    </row>
    <row r="38" spans="1:31" ht="15" customHeight="1">
      <c r="A38" s="194" t="s">
        <v>230</v>
      </c>
      <c r="B38" s="195">
        <v>9.67</v>
      </c>
      <c r="C38" s="195">
        <v>10.15</v>
      </c>
      <c r="D38" s="195">
        <v>10.36</v>
      </c>
      <c r="E38" s="195">
        <v>9.77</v>
      </c>
      <c r="F38" s="195">
        <v>9.67</v>
      </c>
      <c r="G38" s="195">
        <v>9.9</v>
      </c>
      <c r="H38" s="195">
        <v>9.2899999999999991</v>
      </c>
      <c r="I38" s="195">
        <v>9.02</v>
      </c>
      <c r="J38" s="195">
        <v>8.67</v>
      </c>
      <c r="K38" s="195">
        <v>8.64</v>
      </c>
      <c r="L38" s="195">
        <v>8.19</v>
      </c>
      <c r="M38" s="195">
        <v>7.51</v>
      </c>
      <c r="N38" s="195">
        <v>6.82</v>
      </c>
      <c r="O38" s="195">
        <v>7.89</v>
      </c>
      <c r="P38" s="195">
        <v>8.1</v>
      </c>
      <c r="Q38" s="195">
        <v>8.73</v>
      </c>
      <c r="R38" s="195">
        <v>8.5399999999999991</v>
      </c>
      <c r="S38" s="195">
        <v>8.84</v>
      </c>
      <c r="T38" s="195">
        <v>8.9700000000000006</v>
      </c>
      <c r="U38" s="200"/>
    </row>
    <row r="39" spans="1:31" ht="15" customHeight="1">
      <c r="A39" s="194" t="s">
        <v>231</v>
      </c>
      <c r="B39" s="195">
        <v>988.36</v>
      </c>
      <c r="C39" s="195">
        <v>999.23</v>
      </c>
      <c r="D39" s="195">
        <v>1051.1400000000001</v>
      </c>
      <c r="E39" s="195">
        <v>1087.3900000000001</v>
      </c>
      <c r="F39" s="195">
        <v>1098.42</v>
      </c>
      <c r="G39" s="195">
        <v>1119.25</v>
      </c>
      <c r="H39" s="195">
        <v>1140.43</v>
      </c>
      <c r="I39" s="195">
        <v>1150.1099999999999</v>
      </c>
      <c r="J39" s="195">
        <v>1148.33</v>
      </c>
      <c r="K39" s="195">
        <v>1142.25</v>
      </c>
      <c r="L39" s="195">
        <v>1117</v>
      </c>
      <c r="M39" s="195">
        <v>1109.08</v>
      </c>
      <c r="N39" s="195">
        <v>1093.49</v>
      </c>
      <c r="O39" s="195">
        <v>1101.54</v>
      </c>
      <c r="P39" s="195">
        <v>1137.83</v>
      </c>
      <c r="Q39" s="195">
        <v>1168.23</v>
      </c>
      <c r="R39" s="195">
        <v>1197.79</v>
      </c>
      <c r="S39" s="195">
        <v>1183.72</v>
      </c>
      <c r="T39" s="195">
        <v>1201.3900000000001</v>
      </c>
      <c r="U39" s="196" t="s">
        <v>229</v>
      </c>
    </row>
    <row r="40" spans="1:31" ht="15" customHeight="1">
      <c r="A40" s="194" t="s">
        <v>232</v>
      </c>
      <c r="B40" s="195">
        <v>104.86</v>
      </c>
      <c r="C40" s="195">
        <v>114.59</v>
      </c>
      <c r="D40" s="195">
        <v>123.88</v>
      </c>
      <c r="E40" s="195">
        <v>134.82</v>
      </c>
      <c r="F40" s="195">
        <v>149.72999999999999</v>
      </c>
      <c r="G40" s="195">
        <v>152.15</v>
      </c>
      <c r="H40" s="195">
        <v>150.38999999999999</v>
      </c>
      <c r="I40" s="195">
        <v>154</v>
      </c>
      <c r="J40" s="195">
        <v>156.97999999999999</v>
      </c>
      <c r="K40" s="195">
        <v>159.63</v>
      </c>
      <c r="L40" s="195">
        <v>162.6</v>
      </c>
      <c r="M40" s="195">
        <v>165.77</v>
      </c>
      <c r="N40" s="195">
        <v>167.59</v>
      </c>
      <c r="O40" s="195">
        <v>175.22</v>
      </c>
      <c r="P40" s="195">
        <v>181.56</v>
      </c>
      <c r="Q40" s="195">
        <v>186.67</v>
      </c>
      <c r="R40" s="195">
        <v>202.54</v>
      </c>
      <c r="S40" s="195">
        <v>214.49</v>
      </c>
      <c r="T40" s="195">
        <v>221.72</v>
      </c>
      <c r="U40" s="196" t="s">
        <v>229</v>
      </c>
    </row>
    <row r="41" spans="1:31" ht="15" customHeight="1">
      <c r="A41" s="194" t="s">
        <v>233</v>
      </c>
      <c r="B41" s="195">
        <v>442.87</v>
      </c>
      <c r="C41" s="195">
        <v>456.16</v>
      </c>
      <c r="D41" s="195">
        <v>445.92</v>
      </c>
      <c r="E41" s="195">
        <v>422.76</v>
      </c>
      <c r="F41" s="195">
        <v>405.89</v>
      </c>
      <c r="G41" s="195">
        <v>414.97</v>
      </c>
      <c r="H41" s="195">
        <v>387.36</v>
      </c>
      <c r="I41" s="195">
        <v>377.49</v>
      </c>
      <c r="J41" s="195">
        <v>375</v>
      </c>
      <c r="K41" s="195">
        <v>353.31</v>
      </c>
      <c r="L41" s="195">
        <v>325.61</v>
      </c>
      <c r="M41" s="195">
        <v>320.91000000000003</v>
      </c>
      <c r="N41" s="195">
        <v>292.33999999999997</v>
      </c>
      <c r="O41" s="195">
        <v>334.29</v>
      </c>
      <c r="P41" s="195">
        <v>341.44</v>
      </c>
      <c r="Q41" s="195">
        <v>356.81</v>
      </c>
      <c r="R41" s="195">
        <v>344.32</v>
      </c>
      <c r="S41" s="195">
        <v>369.11</v>
      </c>
      <c r="T41" s="195">
        <v>412.34</v>
      </c>
      <c r="U41" s="196" t="s">
        <v>229</v>
      </c>
    </row>
    <row r="42" spans="1:31" ht="15" customHeight="1">
      <c r="A42" s="194" t="s">
        <v>234</v>
      </c>
      <c r="B42" s="195">
        <v>1188.56</v>
      </c>
      <c r="C42" s="195">
        <v>1240.49</v>
      </c>
      <c r="D42" s="195">
        <v>1245.1300000000001</v>
      </c>
      <c r="E42" s="195">
        <v>1279.08</v>
      </c>
      <c r="F42" s="195">
        <v>1374.42</v>
      </c>
      <c r="G42" s="195">
        <v>1409.4</v>
      </c>
      <c r="H42" s="195">
        <v>1428.53</v>
      </c>
      <c r="I42" s="195">
        <v>1411.4</v>
      </c>
      <c r="J42" s="195">
        <v>1432.52</v>
      </c>
      <c r="K42" s="195">
        <v>1346.39</v>
      </c>
      <c r="L42" s="195">
        <v>1296.9000000000001</v>
      </c>
      <c r="M42" s="195">
        <v>1297.43</v>
      </c>
      <c r="N42" s="195">
        <v>1276.3800000000001</v>
      </c>
      <c r="O42" s="195">
        <v>1346.83</v>
      </c>
      <c r="P42" s="195">
        <v>1415.07</v>
      </c>
      <c r="Q42" s="195">
        <v>1448.4</v>
      </c>
      <c r="R42" s="195">
        <v>1528.7</v>
      </c>
      <c r="S42" s="195">
        <v>1606.71</v>
      </c>
      <c r="T42" s="195">
        <v>1690.51</v>
      </c>
      <c r="U42" s="196" t="s">
        <v>229</v>
      </c>
    </row>
    <row r="43" spans="1:31" ht="15" customHeight="1">
      <c r="A43" s="194" t="s">
        <v>235</v>
      </c>
      <c r="B43" s="195">
        <v>285.93</v>
      </c>
      <c r="C43" s="195">
        <v>300.22000000000003</v>
      </c>
      <c r="D43" s="195">
        <v>317.51</v>
      </c>
      <c r="E43" s="195">
        <v>327.36</v>
      </c>
      <c r="F43" s="195">
        <v>346.59</v>
      </c>
      <c r="G43" s="195">
        <v>373.77</v>
      </c>
      <c r="H43" s="195">
        <v>395.43</v>
      </c>
      <c r="I43" s="195">
        <v>469.3</v>
      </c>
      <c r="J43" s="195">
        <v>479.61</v>
      </c>
      <c r="K43" s="195">
        <v>485.63</v>
      </c>
      <c r="L43" s="195">
        <v>492.44</v>
      </c>
      <c r="M43" s="195">
        <v>502.64</v>
      </c>
      <c r="N43" s="195">
        <v>512.66</v>
      </c>
      <c r="O43" s="195">
        <v>516.30999999999995</v>
      </c>
      <c r="P43" s="195">
        <v>566.08000000000004</v>
      </c>
      <c r="Q43" s="195">
        <v>606.96</v>
      </c>
      <c r="R43" s="195">
        <v>671.72</v>
      </c>
      <c r="S43" s="195">
        <v>743.69</v>
      </c>
      <c r="T43" s="195">
        <v>782.48</v>
      </c>
      <c r="U43" s="196" t="s">
        <v>229</v>
      </c>
    </row>
    <row r="44" spans="1:31" ht="15" customHeight="1">
      <c r="A44" s="194" t="s">
        <v>241</v>
      </c>
      <c r="B44" s="195">
        <v>520.35</v>
      </c>
      <c r="C44" s="195">
        <v>543.08000000000004</v>
      </c>
      <c r="D44" s="195">
        <v>560.38</v>
      </c>
      <c r="E44" s="195">
        <v>583.5</v>
      </c>
      <c r="F44" s="195">
        <v>578.44000000000005</v>
      </c>
      <c r="G44" s="195">
        <v>580.88</v>
      </c>
      <c r="H44" s="195">
        <v>587.62</v>
      </c>
      <c r="I44" s="195">
        <v>598.75</v>
      </c>
      <c r="J44" s="195">
        <v>587.48</v>
      </c>
      <c r="K44" s="195">
        <v>591.28</v>
      </c>
      <c r="L44" s="195">
        <v>586.85</v>
      </c>
      <c r="M44" s="195">
        <v>593.74</v>
      </c>
      <c r="N44" s="195">
        <v>598.74</v>
      </c>
      <c r="O44" s="195">
        <v>569.25</v>
      </c>
      <c r="P44" s="195">
        <v>581.39</v>
      </c>
      <c r="Q44" s="195">
        <v>604.75</v>
      </c>
      <c r="R44" s="195">
        <v>628.83000000000004</v>
      </c>
      <c r="S44" s="195">
        <v>652.97</v>
      </c>
      <c r="T44" s="195">
        <v>687.03</v>
      </c>
      <c r="U44" s="200"/>
    </row>
    <row r="45" spans="1:31" ht="15" customHeight="1">
      <c r="A45" s="194" t="s">
        <v>237</v>
      </c>
      <c r="B45" s="195">
        <v>1046.23</v>
      </c>
      <c r="C45" s="195">
        <v>1084.69</v>
      </c>
      <c r="D45" s="195">
        <v>1125.3699999999999</v>
      </c>
      <c r="E45" s="195">
        <v>1147.53</v>
      </c>
      <c r="F45" s="195">
        <v>1164.54</v>
      </c>
      <c r="G45" s="195">
        <v>1196.25</v>
      </c>
      <c r="H45" s="195">
        <v>1244.3900000000001</v>
      </c>
      <c r="I45" s="195">
        <v>1296.27</v>
      </c>
      <c r="J45" s="195">
        <v>1308.54</v>
      </c>
      <c r="K45" s="195">
        <v>1318.74</v>
      </c>
      <c r="L45" s="195">
        <v>1313.95</v>
      </c>
      <c r="M45" s="195">
        <v>1246.78</v>
      </c>
      <c r="N45" s="195">
        <v>1232.77</v>
      </c>
      <c r="O45" s="195">
        <v>1239.1600000000001</v>
      </c>
      <c r="P45" s="195">
        <v>1272.48</v>
      </c>
      <c r="Q45" s="195">
        <v>1348.07</v>
      </c>
      <c r="R45" s="195">
        <v>1406.67</v>
      </c>
      <c r="S45" s="195">
        <v>1464.51</v>
      </c>
      <c r="T45" s="195">
        <v>1540.89</v>
      </c>
      <c r="U45" s="196" t="s">
        <v>229</v>
      </c>
    </row>
    <row r="46" spans="1:31" ht="15" customHeight="1">
      <c r="A46" s="194" t="s">
        <v>238</v>
      </c>
      <c r="B46" s="195" t="s">
        <v>242</v>
      </c>
      <c r="C46" s="195" t="s">
        <v>242</v>
      </c>
      <c r="D46" s="195" t="s">
        <v>242</v>
      </c>
      <c r="E46" s="195" t="s">
        <v>242</v>
      </c>
      <c r="F46" s="195" t="s">
        <v>242</v>
      </c>
      <c r="G46" s="195" t="s">
        <v>242</v>
      </c>
      <c r="H46" s="195" t="s">
        <v>242</v>
      </c>
      <c r="I46" s="195" t="s">
        <v>242</v>
      </c>
      <c r="J46" s="195" t="s">
        <v>242</v>
      </c>
      <c r="K46" s="195" t="s">
        <v>242</v>
      </c>
      <c r="L46" s="195" t="s">
        <v>242</v>
      </c>
      <c r="M46" s="195" t="s">
        <v>242</v>
      </c>
      <c r="N46" s="195" t="s">
        <v>242</v>
      </c>
      <c r="O46" s="195" t="s">
        <v>242</v>
      </c>
      <c r="P46" s="195" t="s">
        <v>242</v>
      </c>
      <c r="Q46" s="195" t="s">
        <v>242</v>
      </c>
      <c r="R46" s="195" t="s">
        <v>242</v>
      </c>
      <c r="S46" s="195" t="s">
        <v>242</v>
      </c>
      <c r="T46" s="195" t="s">
        <v>242</v>
      </c>
      <c r="U46" s="200"/>
    </row>
    <row r="47" spans="1:31" ht="15" customHeight="1">
      <c r="A47" s="194" t="s">
        <v>239</v>
      </c>
      <c r="B47" s="195">
        <v>577.75</v>
      </c>
      <c r="C47" s="195">
        <v>415.53</v>
      </c>
      <c r="D47" s="195">
        <v>440.73</v>
      </c>
      <c r="E47" s="195">
        <v>501.85</v>
      </c>
      <c r="F47" s="195">
        <v>599.82000000000005</v>
      </c>
      <c r="G47" s="195">
        <v>685.58</v>
      </c>
      <c r="H47" s="195">
        <v>654.09</v>
      </c>
      <c r="I47" s="195">
        <v>655.26</v>
      </c>
      <c r="J47" s="195">
        <v>646.75</v>
      </c>
      <c r="K47" s="195">
        <v>614.61</v>
      </c>
      <c r="L47" s="195">
        <v>588.47</v>
      </c>
      <c r="M47" s="195">
        <v>597.02</v>
      </c>
      <c r="N47" s="195">
        <v>579.35</v>
      </c>
      <c r="O47" s="195">
        <v>599.25</v>
      </c>
      <c r="P47" s="195">
        <v>626.01</v>
      </c>
      <c r="Q47" s="195">
        <v>649.17999999999995</v>
      </c>
      <c r="R47" s="195">
        <v>677.09</v>
      </c>
      <c r="S47" s="195">
        <v>710.95</v>
      </c>
      <c r="T47" s="195">
        <v>744.54</v>
      </c>
      <c r="U47" s="200"/>
    </row>
    <row r="48" spans="1:31" ht="15" customHeight="1">
      <c r="A48" s="194" t="s">
        <v>240</v>
      </c>
      <c r="B48" s="195">
        <v>-173.28</v>
      </c>
      <c r="C48" s="195">
        <v>-20.05</v>
      </c>
      <c r="D48" s="195">
        <v>-18.239999999999998</v>
      </c>
      <c r="E48" s="195">
        <v>-6.83</v>
      </c>
      <c r="F48" s="195">
        <v>-4.0599999999999996</v>
      </c>
      <c r="G48" s="195">
        <v>25.66</v>
      </c>
      <c r="H48" s="195">
        <v>14.85</v>
      </c>
      <c r="I48" s="195">
        <v>24.92</v>
      </c>
      <c r="J48" s="195">
        <v>30.06</v>
      </c>
      <c r="K48" s="195">
        <v>27.08</v>
      </c>
      <c r="L48" s="195">
        <v>0</v>
      </c>
      <c r="M48" s="195">
        <v>57.53</v>
      </c>
      <c r="N48" s="195">
        <v>78.87</v>
      </c>
      <c r="O48" s="195">
        <v>114.91</v>
      </c>
      <c r="P48" s="195">
        <v>126.52</v>
      </c>
      <c r="Q48" s="195">
        <v>104.33</v>
      </c>
      <c r="R48" s="195">
        <v>108.71</v>
      </c>
      <c r="S48" s="195">
        <v>163.69</v>
      </c>
      <c r="T48" s="195">
        <v>190.64</v>
      </c>
      <c r="U48" s="200"/>
    </row>
    <row r="49" spans="1:31" ht="15" customHeight="1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200"/>
    </row>
    <row r="50" spans="1:31">
      <c r="A50" s="189" t="s">
        <v>19</v>
      </c>
      <c r="B50" s="190">
        <v>1990</v>
      </c>
      <c r="C50" s="190">
        <v>1991</v>
      </c>
      <c r="D50" s="190">
        <v>1992</v>
      </c>
      <c r="E50" s="190">
        <v>1993</v>
      </c>
      <c r="F50" s="190">
        <v>1994</v>
      </c>
      <c r="G50" s="190">
        <v>1995</v>
      </c>
      <c r="H50" s="190">
        <v>1996</v>
      </c>
      <c r="I50" s="190">
        <v>1997</v>
      </c>
      <c r="J50" s="190">
        <v>1998</v>
      </c>
      <c r="K50" s="190">
        <v>1999</v>
      </c>
      <c r="L50" s="190">
        <v>2000</v>
      </c>
      <c r="M50" s="190">
        <v>2001</v>
      </c>
      <c r="N50" s="190">
        <v>2002</v>
      </c>
      <c r="O50" s="190">
        <v>2003</v>
      </c>
      <c r="P50" s="190">
        <v>2004</v>
      </c>
      <c r="Q50" s="190">
        <v>2005</v>
      </c>
      <c r="R50" s="190">
        <v>2006</v>
      </c>
      <c r="S50" s="190">
        <v>2007</v>
      </c>
      <c r="T50" s="190">
        <v>2008</v>
      </c>
      <c r="U50" s="191" t="s">
        <v>226</v>
      </c>
      <c r="V50" s="192"/>
      <c r="W50" s="192"/>
      <c r="X50" s="192"/>
      <c r="Y50" s="192"/>
      <c r="Z50" s="192"/>
      <c r="AA50" s="192"/>
      <c r="AB50" s="192"/>
      <c r="AC50" s="192"/>
      <c r="AD50" s="193"/>
      <c r="AE50" s="193"/>
    </row>
    <row r="51" spans="1:31" ht="15" customHeight="1">
      <c r="A51" s="199" t="s">
        <v>227</v>
      </c>
      <c r="B51" s="195">
        <v>15587.93</v>
      </c>
      <c r="C51" s="195">
        <v>16139.55</v>
      </c>
      <c r="D51" s="195">
        <v>17419.68</v>
      </c>
      <c r="E51" s="195">
        <v>17882.61</v>
      </c>
      <c r="F51" s="195">
        <v>19184.71</v>
      </c>
      <c r="G51" s="195">
        <v>18906.990000000002</v>
      </c>
      <c r="H51" s="195">
        <v>19961.62</v>
      </c>
      <c r="I51" s="195">
        <v>20969.22</v>
      </c>
      <c r="J51" s="195">
        <v>21920.87</v>
      </c>
      <c r="K51" s="195">
        <v>21296.89</v>
      </c>
      <c r="L51" s="195">
        <v>20989.95</v>
      </c>
      <c r="M51" s="195">
        <v>20279.39</v>
      </c>
      <c r="N51" s="195">
        <v>18042.2</v>
      </c>
      <c r="O51" s="195">
        <v>18434.61</v>
      </c>
      <c r="P51" s="195">
        <v>20613.580000000002</v>
      </c>
      <c r="Q51" s="195">
        <v>21978.95</v>
      </c>
      <c r="R51" s="195">
        <v>23000.58</v>
      </c>
      <c r="S51" s="195">
        <v>24744.41</v>
      </c>
      <c r="T51" s="195">
        <v>26946.23</v>
      </c>
      <c r="U51" s="200"/>
    </row>
    <row r="52" spans="1:31" ht="15" customHeight="1">
      <c r="A52" s="194" t="s">
        <v>228</v>
      </c>
      <c r="B52" s="195">
        <v>1026.06</v>
      </c>
      <c r="C52" s="195">
        <v>1061.1600000000001</v>
      </c>
      <c r="D52" s="195">
        <v>1184.07</v>
      </c>
      <c r="E52" s="195">
        <v>1114.53</v>
      </c>
      <c r="F52" s="195">
        <v>1246.1199999999999</v>
      </c>
      <c r="G52" s="195">
        <v>1314.31</v>
      </c>
      <c r="H52" s="195">
        <v>1437.62</v>
      </c>
      <c r="I52" s="195">
        <v>1350.55</v>
      </c>
      <c r="J52" s="195">
        <v>1420.14</v>
      </c>
      <c r="K52" s="195">
        <v>1313.22</v>
      </c>
      <c r="L52" s="195">
        <v>1273.54</v>
      </c>
      <c r="M52" s="195">
        <v>1182.6300000000001</v>
      </c>
      <c r="N52" s="195">
        <v>1242.8499999999999</v>
      </c>
      <c r="O52" s="195">
        <v>1375.05</v>
      </c>
      <c r="P52" s="195">
        <v>1520.47</v>
      </c>
      <c r="Q52" s="195">
        <v>1590.75</v>
      </c>
      <c r="R52" s="195">
        <v>1646.96</v>
      </c>
      <c r="S52" s="195">
        <v>1557.78</v>
      </c>
      <c r="T52" s="195">
        <v>1646.2</v>
      </c>
      <c r="U52" s="200"/>
    </row>
    <row r="53" spans="1:31" ht="15" customHeight="1">
      <c r="A53" s="194" t="s">
        <v>230</v>
      </c>
      <c r="B53" s="195" t="s">
        <v>242</v>
      </c>
      <c r="C53" s="195" t="s">
        <v>242</v>
      </c>
      <c r="D53" s="195" t="s">
        <v>242</v>
      </c>
      <c r="E53" s="195" t="s">
        <v>242</v>
      </c>
      <c r="F53" s="195" t="s">
        <v>242</v>
      </c>
      <c r="G53" s="195" t="s">
        <v>242</v>
      </c>
      <c r="H53" s="195" t="s">
        <v>242</v>
      </c>
      <c r="I53" s="195" t="s">
        <v>242</v>
      </c>
      <c r="J53" s="195" t="s">
        <v>242</v>
      </c>
      <c r="K53" s="195" t="s">
        <v>242</v>
      </c>
      <c r="L53" s="195" t="s">
        <v>242</v>
      </c>
      <c r="M53" s="195" t="s">
        <v>242</v>
      </c>
      <c r="N53" s="195" t="s">
        <v>242</v>
      </c>
      <c r="O53" s="195" t="s">
        <v>242</v>
      </c>
      <c r="P53" s="195" t="s">
        <v>242</v>
      </c>
      <c r="Q53" s="195" t="s">
        <v>242</v>
      </c>
      <c r="R53" s="195" t="s">
        <v>242</v>
      </c>
      <c r="S53" s="195" t="s">
        <v>242</v>
      </c>
      <c r="T53" s="195" t="s">
        <v>242</v>
      </c>
      <c r="U53" s="200"/>
    </row>
    <row r="54" spans="1:31" ht="15" customHeight="1">
      <c r="A54" s="194" t="s">
        <v>231</v>
      </c>
      <c r="B54" s="195">
        <v>2490.08</v>
      </c>
      <c r="C54" s="195">
        <v>2477.0700000000002</v>
      </c>
      <c r="D54" s="195">
        <v>2514.91</v>
      </c>
      <c r="E54" s="195">
        <v>2288.96</v>
      </c>
      <c r="F54" s="195">
        <v>2381.42</v>
      </c>
      <c r="G54" s="195">
        <v>2313.9299999999998</v>
      </c>
      <c r="H54" s="195">
        <v>2406.7600000000002</v>
      </c>
      <c r="I54" s="195">
        <v>2547.98</v>
      </c>
      <c r="J54" s="195">
        <v>2607.42</v>
      </c>
      <c r="K54" s="195">
        <v>2388.38</v>
      </c>
      <c r="L54" s="195">
        <v>2338.81</v>
      </c>
      <c r="M54" s="195">
        <v>2162.02</v>
      </c>
      <c r="N54" s="195">
        <v>1860.85</v>
      </c>
      <c r="O54" s="195">
        <v>1947.81</v>
      </c>
      <c r="P54" s="195">
        <v>2353.23</v>
      </c>
      <c r="Q54" s="195">
        <v>2589.77</v>
      </c>
      <c r="R54" s="195">
        <v>2793.43</v>
      </c>
      <c r="S54" s="195">
        <v>2989.36</v>
      </c>
      <c r="T54" s="195">
        <v>3506.6</v>
      </c>
      <c r="U54" s="200"/>
    </row>
    <row r="55" spans="1:31" ht="15" customHeight="1">
      <c r="A55" s="194" t="s">
        <v>232</v>
      </c>
      <c r="B55" s="195">
        <v>328.14</v>
      </c>
      <c r="C55" s="195">
        <v>356.87</v>
      </c>
      <c r="D55" s="195">
        <v>411</v>
      </c>
      <c r="E55" s="195">
        <v>404.97</v>
      </c>
      <c r="F55" s="195">
        <v>391.46</v>
      </c>
      <c r="G55" s="195">
        <v>420.11</v>
      </c>
      <c r="H55" s="195">
        <v>438.37</v>
      </c>
      <c r="I55" s="195">
        <v>467.68</v>
      </c>
      <c r="J55" s="195">
        <v>521.66999999999996</v>
      </c>
      <c r="K55" s="195">
        <v>520.97</v>
      </c>
      <c r="L55" s="195">
        <v>546.89</v>
      </c>
      <c r="M55" s="195">
        <v>556</v>
      </c>
      <c r="N55" s="195">
        <v>552.70000000000005</v>
      </c>
      <c r="O55" s="195">
        <v>511.73</v>
      </c>
      <c r="P55" s="195">
        <v>521.14</v>
      </c>
      <c r="Q55" s="195">
        <v>551.6</v>
      </c>
      <c r="R55" s="195">
        <v>406.03</v>
      </c>
      <c r="S55" s="195">
        <v>630.61</v>
      </c>
      <c r="T55" s="195">
        <v>388.25</v>
      </c>
      <c r="U55" s="200"/>
    </row>
    <row r="56" spans="1:31" ht="15" customHeight="1">
      <c r="A56" s="194" t="s">
        <v>233</v>
      </c>
      <c r="B56" s="195">
        <v>1141.96</v>
      </c>
      <c r="C56" s="195">
        <v>1274.3699999999999</v>
      </c>
      <c r="D56" s="195">
        <v>1473.84</v>
      </c>
      <c r="E56" s="195">
        <v>1721.77</v>
      </c>
      <c r="F56" s="195">
        <v>1868.65</v>
      </c>
      <c r="G56" s="195">
        <v>1675.75</v>
      </c>
      <c r="H56" s="195">
        <v>1645.51</v>
      </c>
      <c r="I56" s="195">
        <v>1684.39</v>
      </c>
      <c r="J56" s="195">
        <v>1850.24</v>
      </c>
      <c r="K56" s="195">
        <v>2015.52</v>
      </c>
      <c r="L56" s="195">
        <v>1791.45</v>
      </c>
      <c r="M56" s="195">
        <v>1635.37</v>
      </c>
      <c r="N56" s="195">
        <v>1276.06</v>
      </c>
      <c r="O56" s="195">
        <v>1185.53</v>
      </c>
      <c r="P56" s="195">
        <v>1274</v>
      </c>
      <c r="Q56" s="195">
        <v>1327.9</v>
      </c>
      <c r="R56" s="195">
        <v>1462.15</v>
      </c>
      <c r="S56" s="195">
        <v>1542.33</v>
      </c>
      <c r="T56" s="195">
        <v>1681.02</v>
      </c>
      <c r="U56" s="200"/>
    </row>
    <row r="57" spans="1:31" ht="15" customHeight="1">
      <c r="A57" s="194" t="s">
        <v>234</v>
      </c>
      <c r="B57" s="195">
        <v>1747.33</v>
      </c>
      <c r="C57" s="195">
        <v>1899.61</v>
      </c>
      <c r="D57" s="195">
        <v>2156.4899999999998</v>
      </c>
      <c r="E57" s="195">
        <v>2518.71</v>
      </c>
      <c r="F57" s="195">
        <v>2795.99</v>
      </c>
      <c r="G57" s="195">
        <v>2526.94</v>
      </c>
      <c r="H57" s="195">
        <v>2678.64</v>
      </c>
      <c r="I57" s="195">
        <v>2914.63</v>
      </c>
      <c r="J57" s="195">
        <v>2984.62</v>
      </c>
      <c r="K57" s="195">
        <v>2883.72</v>
      </c>
      <c r="L57" s="195">
        <v>2730.95</v>
      </c>
      <c r="M57" s="195">
        <v>2643.72</v>
      </c>
      <c r="N57" s="195">
        <v>1996.64</v>
      </c>
      <c r="O57" s="195">
        <v>1976.89</v>
      </c>
      <c r="P57" s="195">
        <v>2398.7800000000002</v>
      </c>
      <c r="Q57" s="195">
        <v>2641.15</v>
      </c>
      <c r="R57" s="195">
        <v>2798.79</v>
      </c>
      <c r="S57" s="195">
        <v>3154.4</v>
      </c>
      <c r="T57" s="195">
        <v>3485.79</v>
      </c>
      <c r="U57" s="200"/>
    </row>
    <row r="58" spans="1:31" ht="15" customHeight="1">
      <c r="A58" s="194" t="s">
        <v>235</v>
      </c>
      <c r="B58" s="195">
        <v>757.41</v>
      </c>
      <c r="C58" s="195">
        <v>813.16</v>
      </c>
      <c r="D58" s="195">
        <v>908.29</v>
      </c>
      <c r="E58" s="195">
        <v>1025.69</v>
      </c>
      <c r="F58" s="195">
        <v>1215.9000000000001</v>
      </c>
      <c r="G58" s="195">
        <v>1291.21</v>
      </c>
      <c r="H58" s="195">
        <v>1394.03</v>
      </c>
      <c r="I58" s="195">
        <v>1478.21</v>
      </c>
      <c r="J58" s="195">
        <v>1544.21</v>
      </c>
      <c r="K58" s="195">
        <v>1600.84</v>
      </c>
      <c r="L58" s="195">
        <v>1624.45</v>
      </c>
      <c r="M58" s="195">
        <v>1629.63</v>
      </c>
      <c r="N58" s="195">
        <v>1480.87</v>
      </c>
      <c r="O58" s="195">
        <v>1526.71</v>
      </c>
      <c r="P58" s="195">
        <v>1702.52</v>
      </c>
      <c r="Q58" s="195">
        <v>1891</v>
      </c>
      <c r="R58" s="195">
        <v>2058.2399999999998</v>
      </c>
      <c r="S58" s="195">
        <v>2309.42</v>
      </c>
      <c r="T58" s="195">
        <v>2934.81</v>
      </c>
      <c r="U58" s="200"/>
    </row>
    <row r="59" spans="1:31" ht="15" customHeight="1">
      <c r="A59" s="194" t="s">
        <v>241</v>
      </c>
      <c r="B59" s="195">
        <v>4161.6499999999996</v>
      </c>
      <c r="C59" s="195">
        <v>4137.92</v>
      </c>
      <c r="D59" s="195">
        <v>4213.53</v>
      </c>
      <c r="E59" s="195">
        <v>4204.17</v>
      </c>
      <c r="F59" s="195">
        <v>4247.0200000000004</v>
      </c>
      <c r="G59" s="195">
        <v>4269.37</v>
      </c>
      <c r="H59" s="195">
        <v>4491.04</v>
      </c>
      <c r="I59" s="195">
        <v>4734.42</v>
      </c>
      <c r="J59" s="195">
        <v>5058.24</v>
      </c>
      <c r="K59" s="195">
        <v>5380.05</v>
      </c>
      <c r="L59" s="195">
        <v>5499.88</v>
      </c>
      <c r="M59" s="195">
        <v>5594.05</v>
      </c>
      <c r="N59" s="195">
        <v>5546.44</v>
      </c>
      <c r="O59" s="195">
        <v>5250.3</v>
      </c>
      <c r="P59" s="195">
        <v>5162.58</v>
      </c>
      <c r="Q59" s="195">
        <v>4981.83</v>
      </c>
      <c r="R59" s="195">
        <v>5092.07</v>
      </c>
      <c r="S59" s="195">
        <v>5410.13</v>
      </c>
      <c r="T59" s="195">
        <v>5672.38</v>
      </c>
      <c r="U59" s="196" t="s">
        <v>229</v>
      </c>
    </row>
    <row r="60" spans="1:31" ht="15" customHeight="1">
      <c r="A60" s="194" t="s">
        <v>237</v>
      </c>
      <c r="B60" s="195">
        <v>3701.17</v>
      </c>
      <c r="C60" s="195">
        <v>3724.96</v>
      </c>
      <c r="D60" s="195">
        <v>3849.65</v>
      </c>
      <c r="E60" s="195">
        <v>3890.51</v>
      </c>
      <c r="F60" s="195">
        <v>3906.63</v>
      </c>
      <c r="G60" s="195">
        <v>3890.8</v>
      </c>
      <c r="H60" s="195">
        <v>3974.63</v>
      </c>
      <c r="I60" s="195">
        <v>4111.41</v>
      </c>
      <c r="J60" s="195">
        <v>4221.04</v>
      </c>
      <c r="K60" s="195">
        <v>4201.7700000000004</v>
      </c>
      <c r="L60" s="195">
        <v>4178.46</v>
      </c>
      <c r="M60" s="195">
        <v>4081.1</v>
      </c>
      <c r="N60" s="195">
        <v>3944.99</v>
      </c>
      <c r="O60" s="195">
        <v>3973.67</v>
      </c>
      <c r="P60" s="195">
        <v>4100.4799999999996</v>
      </c>
      <c r="Q60" s="195">
        <v>4158.3100000000004</v>
      </c>
      <c r="R60" s="195">
        <v>4286.24</v>
      </c>
      <c r="S60" s="195">
        <v>4446.1000000000004</v>
      </c>
      <c r="T60" s="195">
        <v>4674.2</v>
      </c>
      <c r="U60" s="200"/>
    </row>
    <row r="61" spans="1:31" ht="15" customHeight="1">
      <c r="A61" s="194" t="s">
        <v>238</v>
      </c>
      <c r="B61" s="195">
        <v>513.21</v>
      </c>
      <c r="C61" s="195">
        <v>510.28</v>
      </c>
      <c r="D61" s="195">
        <v>519.61</v>
      </c>
      <c r="E61" s="195">
        <v>518.45000000000005</v>
      </c>
      <c r="F61" s="195">
        <v>523.74</v>
      </c>
      <c r="G61" s="195">
        <v>526.49</v>
      </c>
      <c r="H61" s="195">
        <v>553.83000000000004</v>
      </c>
      <c r="I61" s="195">
        <v>583.84</v>
      </c>
      <c r="J61" s="195">
        <v>623.78</v>
      </c>
      <c r="K61" s="195">
        <v>663.46</v>
      </c>
      <c r="L61" s="195">
        <v>678.24</v>
      </c>
      <c r="M61" s="195">
        <v>689.85</v>
      </c>
      <c r="N61" s="195">
        <v>683.98</v>
      </c>
      <c r="O61" s="195">
        <v>647.46</v>
      </c>
      <c r="P61" s="195">
        <v>636.64</v>
      </c>
      <c r="Q61" s="195">
        <v>614.35</v>
      </c>
      <c r="R61" s="195">
        <v>627.95000000000005</v>
      </c>
      <c r="S61" s="195">
        <v>667.17</v>
      </c>
      <c r="T61" s="195">
        <v>699.51</v>
      </c>
      <c r="U61" s="196" t="s">
        <v>229</v>
      </c>
    </row>
    <row r="62" spans="1:31" ht="15" customHeight="1">
      <c r="A62" s="194" t="s">
        <v>239</v>
      </c>
      <c r="B62" s="195">
        <v>1067.56</v>
      </c>
      <c r="C62" s="195">
        <v>1170.55</v>
      </c>
      <c r="D62" s="195">
        <v>1392.81</v>
      </c>
      <c r="E62" s="195">
        <v>1454.93</v>
      </c>
      <c r="F62" s="195">
        <v>1731.33</v>
      </c>
      <c r="G62" s="195">
        <v>1786.18</v>
      </c>
      <c r="H62" s="195">
        <v>2020.08</v>
      </c>
      <c r="I62" s="195">
        <v>2215.6</v>
      </c>
      <c r="J62" s="195">
        <v>2323.1799999999998</v>
      </c>
      <c r="K62" s="195">
        <v>1981.69</v>
      </c>
      <c r="L62" s="195">
        <v>2030.61</v>
      </c>
      <c r="M62" s="195">
        <v>1942.53</v>
      </c>
      <c r="N62" s="195">
        <v>1499.3</v>
      </c>
      <c r="O62" s="195">
        <v>1764.91</v>
      </c>
      <c r="P62" s="195">
        <v>2274.58</v>
      </c>
      <c r="Q62" s="195">
        <v>2634.92</v>
      </c>
      <c r="R62" s="195">
        <v>2812.89</v>
      </c>
      <c r="S62" s="195">
        <v>3035.26</v>
      </c>
      <c r="T62" s="195">
        <v>3257.28</v>
      </c>
      <c r="U62" s="200"/>
    </row>
    <row r="63" spans="1:31" ht="15" customHeight="1">
      <c r="A63" s="194" t="s">
        <v>240</v>
      </c>
      <c r="B63" s="195">
        <v>-320.25</v>
      </c>
      <c r="C63" s="195">
        <v>-265.86</v>
      </c>
      <c r="D63" s="195">
        <v>-165.34</v>
      </c>
      <c r="E63" s="195">
        <v>-223.21</v>
      </c>
      <c r="F63" s="195">
        <v>-76.11</v>
      </c>
      <c r="G63" s="195">
        <v>-55.16</v>
      </c>
      <c r="H63" s="195">
        <v>28.72</v>
      </c>
      <c r="I63" s="195">
        <v>48.16</v>
      </c>
      <c r="J63" s="195">
        <v>13.85</v>
      </c>
      <c r="K63" s="195">
        <v>-325.85000000000002</v>
      </c>
      <c r="L63" s="195">
        <v>-346.8</v>
      </c>
      <c r="M63" s="195">
        <v>-457.84</v>
      </c>
      <c r="N63" s="195">
        <v>-674.56</v>
      </c>
      <c r="O63" s="195">
        <v>-430.55</v>
      </c>
      <c r="P63" s="195">
        <v>-57.59</v>
      </c>
      <c r="Q63" s="195">
        <v>226.03</v>
      </c>
      <c r="R63" s="195">
        <v>271.68</v>
      </c>
      <c r="S63" s="195">
        <v>336.15</v>
      </c>
      <c r="T63" s="195">
        <v>399.16</v>
      </c>
      <c r="U63" s="200"/>
    </row>
    <row r="64" spans="1:31" ht="15" customHeight="1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200"/>
    </row>
    <row r="65" spans="1:31">
      <c r="A65" s="189" t="s">
        <v>20</v>
      </c>
      <c r="B65" s="190">
        <v>1990</v>
      </c>
      <c r="C65" s="190">
        <v>1991</v>
      </c>
      <c r="D65" s="190">
        <v>1992</v>
      </c>
      <c r="E65" s="190">
        <v>1993</v>
      </c>
      <c r="F65" s="190">
        <v>1994</v>
      </c>
      <c r="G65" s="190">
        <v>1995</v>
      </c>
      <c r="H65" s="190">
        <v>1996</v>
      </c>
      <c r="I65" s="190">
        <v>1997</v>
      </c>
      <c r="J65" s="190">
        <v>1998</v>
      </c>
      <c r="K65" s="190">
        <v>1999</v>
      </c>
      <c r="L65" s="190">
        <v>2000</v>
      </c>
      <c r="M65" s="190">
        <v>2001</v>
      </c>
      <c r="N65" s="190">
        <v>2002</v>
      </c>
      <c r="O65" s="190">
        <v>2003</v>
      </c>
      <c r="P65" s="190">
        <v>2004</v>
      </c>
      <c r="Q65" s="190">
        <v>2005</v>
      </c>
      <c r="R65" s="190">
        <v>2006</v>
      </c>
      <c r="S65" s="190">
        <v>2007</v>
      </c>
      <c r="T65" s="190">
        <v>2008</v>
      </c>
      <c r="U65" s="191" t="s">
        <v>226</v>
      </c>
      <c r="V65" s="192"/>
      <c r="W65" s="192"/>
      <c r="X65" s="192"/>
      <c r="Y65" s="192"/>
      <c r="Z65" s="192"/>
      <c r="AA65" s="192"/>
      <c r="AB65" s="192"/>
      <c r="AC65" s="192"/>
      <c r="AD65" s="193"/>
      <c r="AE65" s="193"/>
    </row>
    <row r="66" spans="1:31">
      <c r="A66" s="194" t="s">
        <v>227</v>
      </c>
      <c r="B66" s="195">
        <v>5801.04</v>
      </c>
      <c r="C66" s="195">
        <v>6106.51</v>
      </c>
      <c r="D66" s="195">
        <v>6207.08</v>
      </c>
      <c r="E66" s="195">
        <v>6472.09</v>
      </c>
      <c r="F66" s="195">
        <v>6774.26</v>
      </c>
      <c r="G66" s="195">
        <v>7091.05</v>
      </c>
      <c r="H66" s="195">
        <v>7400.4</v>
      </c>
      <c r="I66" s="195">
        <v>7766.88</v>
      </c>
      <c r="J66" s="195">
        <v>8157.03</v>
      </c>
      <c r="K66" s="195">
        <v>8192.16</v>
      </c>
      <c r="L66" s="195">
        <v>8397.8799999999992</v>
      </c>
      <c r="M66" s="195">
        <v>8539.26</v>
      </c>
      <c r="N66" s="195">
        <v>8751.5</v>
      </c>
      <c r="O66" s="195">
        <v>8988.7900000000009</v>
      </c>
      <c r="P66" s="195">
        <v>9363.92</v>
      </c>
      <c r="Q66" s="195">
        <v>9777.94</v>
      </c>
      <c r="R66" s="195">
        <v>10246.99</v>
      </c>
      <c r="S66" s="195">
        <v>10714.7</v>
      </c>
      <c r="T66" s="195">
        <v>11373.65</v>
      </c>
      <c r="U66" s="196" t="s">
        <v>229</v>
      </c>
    </row>
    <row r="67" spans="1:31">
      <c r="A67" s="194" t="s">
        <v>228</v>
      </c>
      <c r="B67" s="195">
        <v>812.35</v>
      </c>
      <c r="C67" s="195">
        <v>892.42</v>
      </c>
      <c r="D67" s="195">
        <v>854.63</v>
      </c>
      <c r="E67" s="195">
        <v>890.06</v>
      </c>
      <c r="F67" s="195">
        <v>949.36</v>
      </c>
      <c r="G67" s="195">
        <v>962.77</v>
      </c>
      <c r="H67" s="195">
        <v>1027.48</v>
      </c>
      <c r="I67" s="195">
        <v>1074.07</v>
      </c>
      <c r="J67" s="195">
        <v>1026.45</v>
      </c>
      <c r="K67" s="195">
        <v>1053.51</v>
      </c>
      <c r="L67" s="195">
        <v>1088.8499999999999</v>
      </c>
      <c r="M67" s="195">
        <v>1126.53</v>
      </c>
      <c r="N67" s="195">
        <v>1131.57</v>
      </c>
      <c r="O67" s="195">
        <v>1230.1600000000001</v>
      </c>
      <c r="P67" s="195">
        <v>1233.21</v>
      </c>
      <c r="Q67" s="195">
        <v>1294.6600000000001</v>
      </c>
      <c r="R67" s="195">
        <v>1349.8</v>
      </c>
      <c r="S67" s="195">
        <v>1342.98</v>
      </c>
      <c r="T67" s="195">
        <v>1453.7</v>
      </c>
      <c r="U67" s="196" t="s">
        <v>229</v>
      </c>
    </row>
    <row r="68" spans="1:31">
      <c r="A68" s="194" t="s">
        <v>230</v>
      </c>
      <c r="B68" s="195">
        <v>405.89</v>
      </c>
      <c r="C68" s="195">
        <v>415</v>
      </c>
      <c r="D68" s="195">
        <v>420.52</v>
      </c>
      <c r="E68" s="195">
        <v>445.13</v>
      </c>
      <c r="F68" s="195">
        <v>460.32</v>
      </c>
      <c r="G68" s="195">
        <v>494</v>
      </c>
      <c r="H68" s="195">
        <v>484.18</v>
      </c>
      <c r="I68" s="195">
        <v>513.69000000000005</v>
      </c>
      <c r="J68" s="195">
        <v>542.16999999999996</v>
      </c>
      <c r="K68" s="195">
        <v>517.28</v>
      </c>
      <c r="L68" s="195">
        <v>550.64</v>
      </c>
      <c r="M68" s="195">
        <v>542.19000000000005</v>
      </c>
      <c r="N68" s="195">
        <v>555.63</v>
      </c>
      <c r="O68" s="195">
        <v>583.15</v>
      </c>
      <c r="P68" s="195">
        <v>638.09</v>
      </c>
      <c r="Q68" s="195">
        <v>721.61</v>
      </c>
      <c r="R68" s="195">
        <v>760.34</v>
      </c>
      <c r="S68" s="195">
        <v>813.71</v>
      </c>
      <c r="T68" s="195">
        <v>1010.29</v>
      </c>
      <c r="U68" s="196"/>
    </row>
    <row r="69" spans="1:31">
      <c r="A69" s="194" t="s">
        <v>231</v>
      </c>
      <c r="B69" s="195">
        <v>787.58</v>
      </c>
      <c r="C69" s="195">
        <v>825.55</v>
      </c>
      <c r="D69" s="195">
        <v>826.19</v>
      </c>
      <c r="E69" s="195">
        <v>859.89</v>
      </c>
      <c r="F69" s="195">
        <v>906.46</v>
      </c>
      <c r="G69" s="195">
        <v>968.03</v>
      </c>
      <c r="H69" s="195">
        <v>1014.99</v>
      </c>
      <c r="I69" s="195">
        <v>1035.74</v>
      </c>
      <c r="J69" s="195">
        <v>1061.29</v>
      </c>
      <c r="K69" s="195">
        <v>1092.26</v>
      </c>
      <c r="L69" s="195">
        <v>1111.96</v>
      </c>
      <c r="M69" s="195">
        <v>1141.8499999999999</v>
      </c>
      <c r="N69" s="195">
        <v>1144.71</v>
      </c>
      <c r="O69" s="195">
        <v>1188.28</v>
      </c>
      <c r="P69" s="195">
        <v>1254.5899999999999</v>
      </c>
      <c r="Q69" s="195">
        <v>1292.28</v>
      </c>
      <c r="R69" s="195">
        <v>1396.86</v>
      </c>
      <c r="S69" s="195">
        <v>1481.94</v>
      </c>
      <c r="T69" s="195">
        <v>1520.34</v>
      </c>
      <c r="U69" s="196" t="s">
        <v>229</v>
      </c>
    </row>
    <row r="70" spans="1:31">
      <c r="A70" s="194" t="s">
        <v>232</v>
      </c>
      <c r="B70" s="195">
        <v>131.94999999999999</v>
      </c>
      <c r="C70" s="195">
        <v>141.19999999999999</v>
      </c>
      <c r="D70" s="195">
        <v>147.79</v>
      </c>
      <c r="E70" s="195">
        <v>170.74</v>
      </c>
      <c r="F70" s="195">
        <v>190.18</v>
      </c>
      <c r="G70" s="195">
        <v>206.47</v>
      </c>
      <c r="H70" s="195">
        <v>213.55</v>
      </c>
      <c r="I70" s="195">
        <v>223.65</v>
      </c>
      <c r="J70" s="195">
        <v>228.96</v>
      </c>
      <c r="K70" s="195">
        <v>239.58</v>
      </c>
      <c r="L70" s="195">
        <v>244.22</v>
      </c>
      <c r="M70" s="195">
        <v>245.85</v>
      </c>
      <c r="N70" s="195">
        <v>251.33</v>
      </c>
      <c r="O70" s="195">
        <v>258.7</v>
      </c>
      <c r="P70" s="195">
        <v>266.69</v>
      </c>
      <c r="Q70" s="195">
        <v>273.93</v>
      </c>
      <c r="R70" s="195">
        <v>284.98</v>
      </c>
      <c r="S70" s="195">
        <v>297.27</v>
      </c>
      <c r="T70" s="195">
        <v>292.3</v>
      </c>
      <c r="U70" s="196" t="s">
        <v>229</v>
      </c>
    </row>
    <row r="71" spans="1:31">
      <c r="A71" s="194" t="s">
        <v>233</v>
      </c>
      <c r="B71" s="195">
        <v>153.81</v>
      </c>
      <c r="C71" s="195">
        <v>163</v>
      </c>
      <c r="D71" s="195">
        <v>181.27</v>
      </c>
      <c r="E71" s="195">
        <v>191.67</v>
      </c>
      <c r="F71" s="195">
        <v>194.05</v>
      </c>
      <c r="G71" s="195">
        <v>205.67</v>
      </c>
      <c r="H71" s="195">
        <v>224.23</v>
      </c>
      <c r="I71" s="195">
        <v>235.26</v>
      </c>
      <c r="J71" s="195">
        <v>319.31</v>
      </c>
      <c r="K71" s="195">
        <v>265.44</v>
      </c>
      <c r="L71" s="195">
        <v>254.69</v>
      </c>
      <c r="M71" s="195">
        <v>236.89</v>
      </c>
      <c r="N71" s="195">
        <v>275.20999999999998</v>
      </c>
      <c r="O71" s="195">
        <v>210.07</v>
      </c>
      <c r="P71" s="195">
        <v>214.65</v>
      </c>
      <c r="Q71" s="195">
        <v>228.29</v>
      </c>
      <c r="R71" s="195">
        <v>247.12</v>
      </c>
      <c r="S71" s="195">
        <v>282.58</v>
      </c>
      <c r="T71" s="195">
        <v>260.60000000000002</v>
      </c>
      <c r="U71" s="196"/>
    </row>
    <row r="72" spans="1:31">
      <c r="A72" s="194" t="s">
        <v>234</v>
      </c>
      <c r="B72" s="195">
        <v>626.57000000000005</v>
      </c>
      <c r="C72" s="195">
        <v>666.83</v>
      </c>
      <c r="D72" s="195">
        <v>679.94</v>
      </c>
      <c r="E72" s="195">
        <v>700.88</v>
      </c>
      <c r="F72" s="195">
        <v>725.61</v>
      </c>
      <c r="G72" s="195">
        <v>745.67</v>
      </c>
      <c r="H72" s="195">
        <v>783.62</v>
      </c>
      <c r="I72" s="195">
        <v>815.72</v>
      </c>
      <c r="J72" s="195">
        <v>831.77</v>
      </c>
      <c r="K72" s="195">
        <v>838.02</v>
      </c>
      <c r="L72" s="195">
        <v>867.86</v>
      </c>
      <c r="M72" s="195">
        <v>877.32</v>
      </c>
      <c r="N72" s="195">
        <v>895.02</v>
      </c>
      <c r="O72" s="195">
        <v>911.31</v>
      </c>
      <c r="P72" s="195">
        <v>942.97</v>
      </c>
      <c r="Q72" s="195">
        <v>965.7</v>
      </c>
      <c r="R72" s="195">
        <v>998.69</v>
      </c>
      <c r="S72" s="195">
        <v>1046.1500000000001</v>
      </c>
      <c r="T72" s="195">
        <v>1131.68</v>
      </c>
      <c r="U72" s="196" t="s">
        <v>229</v>
      </c>
    </row>
    <row r="73" spans="1:31">
      <c r="A73" s="194" t="s">
        <v>235</v>
      </c>
      <c r="B73" s="195">
        <v>574.28</v>
      </c>
      <c r="C73" s="195">
        <v>611.88</v>
      </c>
      <c r="D73" s="195">
        <v>640.21</v>
      </c>
      <c r="E73" s="195">
        <v>668.34</v>
      </c>
      <c r="F73" s="195">
        <v>708.21</v>
      </c>
      <c r="G73" s="195">
        <v>750.18</v>
      </c>
      <c r="H73" s="195">
        <v>801.71</v>
      </c>
      <c r="I73" s="195">
        <v>875.54</v>
      </c>
      <c r="J73" s="195">
        <v>937.39</v>
      </c>
      <c r="K73" s="195">
        <v>929.81</v>
      </c>
      <c r="L73" s="195">
        <v>951.75</v>
      </c>
      <c r="M73" s="195">
        <v>980.5</v>
      </c>
      <c r="N73" s="195">
        <v>1022.91</v>
      </c>
      <c r="O73" s="195">
        <v>1062.49</v>
      </c>
      <c r="P73" s="195">
        <v>1105.3599999999999</v>
      </c>
      <c r="Q73" s="195">
        <v>1137.69</v>
      </c>
      <c r="R73" s="195">
        <v>1182.26</v>
      </c>
      <c r="S73" s="195">
        <v>1223.6500000000001</v>
      </c>
      <c r="T73" s="195">
        <v>1285</v>
      </c>
      <c r="U73" s="196" t="s">
        <v>229</v>
      </c>
    </row>
    <row r="74" spans="1:31">
      <c r="A74" s="194" t="s">
        <v>241</v>
      </c>
      <c r="B74" s="195">
        <v>530.97</v>
      </c>
      <c r="C74" s="195">
        <v>552.19000000000005</v>
      </c>
      <c r="D74" s="195">
        <v>592.41</v>
      </c>
      <c r="E74" s="195">
        <v>637.16</v>
      </c>
      <c r="F74" s="195">
        <v>680</v>
      </c>
      <c r="G74" s="195">
        <v>706.9</v>
      </c>
      <c r="H74" s="195">
        <v>774.29</v>
      </c>
      <c r="I74" s="195">
        <v>883.42</v>
      </c>
      <c r="J74" s="195">
        <v>1005.77</v>
      </c>
      <c r="K74" s="195">
        <v>1151.44</v>
      </c>
      <c r="L74" s="195">
        <v>1140.77</v>
      </c>
      <c r="M74" s="195">
        <v>1140.4000000000001</v>
      </c>
      <c r="N74" s="195">
        <v>1098.22</v>
      </c>
      <c r="O74" s="195">
        <v>1055.06</v>
      </c>
      <c r="P74" s="195">
        <v>1034.71</v>
      </c>
      <c r="Q74" s="195">
        <v>1036.1500000000001</v>
      </c>
      <c r="R74" s="195">
        <v>1096.4100000000001</v>
      </c>
      <c r="S74" s="195">
        <v>1170.4000000000001</v>
      </c>
      <c r="T74" s="195">
        <v>1268.28</v>
      </c>
      <c r="U74" s="196" t="s">
        <v>229</v>
      </c>
    </row>
    <row r="75" spans="1:31">
      <c r="A75" s="194" t="s">
        <v>237</v>
      </c>
      <c r="B75" s="195">
        <v>1050.1199999999999</v>
      </c>
      <c r="C75" s="195">
        <v>1067.1099999999999</v>
      </c>
      <c r="D75" s="195">
        <v>1111.98</v>
      </c>
      <c r="E75" s="195">
        <v>1149.74</v>
      </c>
      <c r="F75" s="195">
        <v>1179.74</v>
      </c>
      <c r="G75" s="195">
        <v>1212.75</v>
      </c>
      <c r="H75" s="195">
        <v>1242.1400000000001</v>
      </c>
      <c r="I75" s="195">
        <v>1302.82</v>
      </c>
      <c r="J75" s="195">
        <v>1349.37</v>
      </c>
      <c r="K75" s="195">
        <v>1387.07</v>
      </c>
      <c r="L75" s="195">
        <v>1420.08</v>
      </c>
      <c r="M75" s="195">
        <v>1457.34</v>
      </c>
      <c r="N75" s="195">
        <v>1501.27</v>
      </c>
      <c r="O75" s="195">
        <v>1545.43</v>
      </c>
      <c r="P75" s="195">
        <v>1596.3</v>
      </c>
      <c r="Q75" s="195">
        <v>1645.36</v>
      </c>
      <c r="R75" s="195">
        <v>1699.6</v>
      </c>
      <c r="S75" s="195">
        <v>1763.66</v>
      </c>
      <c r="T75" s="195">
        <v>1799.05</v>
      </c>
      <c r="U75" s="196" t="s">
        <v>229</v>
      </c>
    </row>
    <row r="76" spans="1:31">
      <c r="A76" s="194" t="s">
        <v>238</v>
      </c>
      <c r="B76" s="195">
        <v>106.27</v>
      </c>
      <c r="C76" s="195">
        <v>117.53</v>
      </c>
      <c r="D76" s="195">
        <v>140.01</v>
      </c>
      <c r="E76" s="195">
        <v>162.69</v>
      </c>
      <c r="F76" s="195">
        <v>177.69</v>
      </c>
      <c r="G76" s="195">
        <v>190.57</v>
      </c>
      <c r="H76" s="195">
        <v>228.52</v>
      </c>
      <c r="I76" s="195">
        <v>305.56</v>
      </c>
      <c r="J76" s="195">
        <v>344.39</v>
      </c>
      <c r="K76" s="195">
        <v>382.72</v>
      </c>
      <c r="L76" s="195">
        <v>375.54</v>
      </c>
      <c r="M76" s="195">
        <v>368.53</v>
      </c>
      <c r="N76" s="195">
        <v>348.67</v>
      </c>
      <c r="O76" s="195">
        <v>314.77999999999997</v>
      </c>
      <c r="P76" s="195">
        <v>293.97000000000003</v>
      </c>
      <c r="Q76" s="195">
        <v>312.18</v>
      </c>
      <c r="R76" s="195">
        <v>362.92</v>
      </c>
      <c r="S76" s="195">
        <v>403.92</v>
      </c>
      <c r="T76" s="195">
        <v>447.68</v>
      </c>
      <c r="U76" s="196" t="s">
        <v>229</v>
      </c>
    </row>
    <row r="77" spans="1:31">
      <c r="A77" s="194" t="s">
        <v>239</v>
      </c>
      <c r="B77" s="195">
        <v>801.52</v>
      </c>
      <c r="C77" s="195">
        <v>857.95</v>
      </c>
      <c r="D77" s="195">
        <v>876.31</v>
      </c>
      <c r="E77" s="195">
        <v>902.61</v>
      </c>
      <c r="F77" s="195">
        <v>940.13</v>
      </c>
      <c r="G77" s="195">
        <v>1017.8</v>
      </c>
      <c r="H77" s="195">
        <v>1052.8699999999999</v>
      </c>
      <c r="I77" s="195">
        <v>1113.6300000000001</v>
      </c>
      <c r="J77" s="195">
        <v>1233.8800000000001</v>
      </c>
      <c r="K77" s="195">
        <v>1104.8900000000001</v>
      </c>
      <c r="L77" s="195">
        <v>1142.55</v>
      </c>
      <c r="M77" s="195">
        <v>1173.2</v>
      </c>
      <c r="N77" s="195">
        <v>1272.68</v>
      </c>
      <c r="O77" s="195">
        <v>1309.32</v>
      </c>
      <c r="P77" s="195">
        <v>1439.96</v>
      </c>
      <c r="Q77" s="195">
        <v>1563.43</v>
      </c>
      <c r="R77" s="195">
        <v>1656.53</v>
      </c>
      <c r="S77" s="195">
        <v>1760.09</v>
      </c>
      <c r="T77" s="195">
        <v>1765.84</v>
      </c>
      <c r="U77" s="196" t="s">
        <v>229</v>
      </c>
    </row>
    <row r="78" spans="1:31">
      <c r="A78" s="194" t="s">
        <v>240</v>
      </c>
      <c r="B78" s="195">
        <v>32.21</v>
      </c>
      <c r="C78" s="195">
        <v>30.87</v>
      </c>
      <c r="D78" s="195">
        <v>15.8</v>
      </c>
      <c r="E78" s="195">
        <v>18.53</v>
      </c>
      <c r="F78" s="195">
        <v>17.84</v>
      </c>
      <c r="G78" s="195">
        <v>11.33</v>
      </c>
      <c r="H78" s="195">
        <v>9.81</v>
      </c>
      <c r="I78" s="195">
        <v>-1.1299999999999999</v>
      </c>
      <c r="J78" s="195">
        <v>-34.979999999999997</v>
      </c>
      <c r="K78" s="195">
        <v>-4.47</v>
      </c>
      <c r="L78" s="195">
        <v>0</v>
      </c>
      <c r="M78" s="195">
        <v>-14.31</v>
      </c>
      <c r="N78" s="195">
        <v>-48.4</v>
      </c>
      <c r="O78" s="195">
        <v>-50.44</v>
      </c>
      <c r="P78" s="195">
        <v>-68.680000000000007</v>
      </c>
      <c r="Q78" s="195">
        <v>-69.040000000000006</v>
      </c>
      <c r="R78" s="195">
        <v>-62.73</v>
      </c>
      <c r="S78" s="195">
        <v>-63.84</v>
      </c>
      <c r="T78" s="195">
        <v>34.200000000000003</v>
      </c>
      <c r="U78" s="196" t="s">
        <v>229</v>
      </c>
    </row>
    <row r="79" spans="1:31">
      <c r="A79" s="194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6"/>
    </row>
    <row r="80" spans="1:31">
      <c r="A80" s="189" t="s">
        <v>30</v>
      </c>
      <c r="B80" s="190">
        <v>1990</v>
      </c>
      <c r="C80" s="190">
        <v>1991</v>
      </c>
      <c r="D80" s="190">
        <v>1992</v>
      </c>
      <c r="E80" s="190">
        <v>1993</v>
      </c>
      <c r="F80" s="190">
        <v>1994</v>
      </c>
      <c r="G80" s="190">
        <v>1995</v>
      </c>
      <c r="H80" s="190">
        <v>1996</v>
      </c>
      <c r="I80" s="190">
        <v>1997</v>
      </c>
      <c r="J80" s="190">
        <v>1998</v>
      </c>
      <c r="K80" s="190">
        <v>1999</v>
      </c>
      <c r="L80" s="190">
        <v>2000</v>
      </c>
      <c r="M80" s="190">
        <v>2001</v>
      </c>
      <c r="N80" s="190">
        <v>2002</v>
      </c>
      <c r="O80" s="190">
        <v>2003</v>
      </c>
      <c r="P80" s="190">
        <v>2004</v>
      </c>
      <c r="Q80" s="190">
        <v>2005</v>
      </c>
      <c r="R80" s="190">
        <v>2006</v>
      </c>
      <c r="S80" s="190">
        <v>2007</v>
      </c>
      <c r="T80" s="190">
        <v>2008</v>
      </c>
      <c r="U80" s="191" t="s">
        <v>226</v>
      </c>
      <c r="V80" s="192"/>
      <c r="W80" s="192"/>
      <c r="X80" s="192"/>
      <c r="Y80" s="192"/>
      <c r="Z80" s="192"/>
      <c r="AA80" s="192"/>
      <c r="AB80" s="192"/>
      <c r="AC80" s="192"/>
      <c r="AD80" s="193"/>
      <c r="AE80" s="193"/>
    </row>
    <row r="81" spans="1:31">
      <c r="A81" s="194" t="s">
        <v>227</v>
      </c>
      <c r="B81" s="195">
        <v>40608.65</v>
      </c>
      <c r="C81" s="195">
        <v>43845.120000000003</v>
      </c>
      <c r="D81" s="195">
        <v>49228.43</v>
      </c>
      <c r="E81" s="195">
        <v>52667.66</v>
      </c>
      <c r="F81" s="195">
        <v>55673.99</v>
      </c>
      <c r="G81" s="195">
        <v>61590.79</v>
      </c>
      <c r="H81" s="195">
        <v>66156.820000000007</v>
      </c>
      <c r="I81" s="195">
        <v>70526.87</v>
      </c>
      <c r="J81" s="195">
        <v>72805.5</v>
      </c>
      <c r="K81" s="195">
        <v>72251.56</v>
      </c>
      <c r="L81" s="195">
        <v>75494.990000000005</v>
      </c>
      <c r="M81" s="195">
        <v>78044.479999999996</v>
      </c>
      <c r="N81" s="195">
        <v>79749.06</v>
      </c>
      <c r="O81" s="195">
        <v>82872.759999999995</v>
      </c>
      <c r="P81" s="195">
        <v>87879.18</v>
      </c>
      <c r="Q81" s="195">
        <v>92764.78</v>
      </c>
      <c r="R81" s="195">
        <v>97022.64</v>
      </c>
      <c r="S81" s="195">
        <v>101563.64</v>
      </c>
      <c r="T81" s="195">
        <v>104776</v>
      </c>
      <c r="U81" s="196" t="s">
        <v>229</v>
      </c>
    </row>
    <row r="82" spans="1:31">
      <c r="A82" s="194" t="s">
        <v>228</v>
      </c>
      <c r="B82" s="195">
        <v>2373.5300000000002</v>
      </c>
      <c r="C82" s="195">
        <v>2431.17</v>
      </c>
      <c r="D82" s="195">
        <v>2722.98</v>
      </c>
      <c r="E82" s="195">
        <v>2808.01</v>
      </c>
      <c r="F82" s="195">
        <v>3019.82</v>
      </c>
      <c r="G82" s="195">
        <v>3228.66</v>
      </c>
      <c r="H82" s="195">
        <v>3319.23</v>
      </c>
      <c r="I82" s="195">
        <v>3432.95</v>
      </c>
      <c r="J82" s="195">
        <v>3512.93</v>
      </c>
      <c r="K82" s="195">
        <v>3540.8</v>
      </c>
      <c r="L82" s="195">
        <v>3774.33</v>
      </c>
      <c r="M82" s="195">
        <v>4058.63</v>
      </c>
      <c r="N82" s="195">
        <v>4335.91</v>
      </c>
      <c r="O82" s="195">
        <v>4449.2</v>
      </c>
      <c r="P82" s="195">
        <v>4939.3900000000003</v>
      </c>
      <c r="Q82" s="195">
        <v>5284.95</v>
      </c>
      <c r="R82" s="195">
        <v>5496.84</v>
      </c>
      <c r="S82" s="195">
        <v>5588.02</v>
      </c>
      <c r="T82" s="195">
        <v>5704.84</v>
      </c>
      <c r="U82" s="196" t="s">
        <v>229</v>
      </c>
    </row>
    <row r="83" spans="1:31">
      <c r="A83" s="194" t="s">
        <v>230</v>
      </c>
      <c r="B83" s="195">
        <v>2459.67</v>
      </c>
      <c r="C83" s="195">
        <v>2764.31</v>
      </c>
      <c r="D83" s="195">
        <v>2724.48</v>
      </c>
      <c r="E83" s="195">
        <v>2720.08</v>
      </c>
      <c r="F83" s="195">
        <v>2962.01</v>
      </c>
      <c r="G83" s="195">
        <v>3238.4</v>
      </c>
      <c r="H83" s="195">
        <v>3748.83</v>
      </c>
      <c r="I83" s="195">
        <v>4171.58</v>
      </c>
      <c r="J83" s="195">
        <v>4517.2299999999996</v>
      </c>
      <c r="K83" s="195">
        <v>4995.62</v>
      </c>
      <c r="L83" s="195">
        <v>5155.78</v>
      </c>
      <c r="M83" s="195">
        <v>5448.22</v>
      </c>
      <c r="N83" s="195">
        <v>5218.09</v>
      </c>
      <c r="O83" s="195">
        <v>5505.7</v>
      </c>
      <c r="P83" s="195">
        <v>5841.73</v>
      </c>
      <c r="Q83" s="195">
        <v>5614.32</v>
      </c>
      <c r="R83" s="195">
        <v>5652.19</v>
      </c>
      <c r="S83" s="195">
        <v>5829.11</v>
      </c>
      <c r="T83" s="195">
        <v>5535.2</v>
      </c>
      <c r="U83" s="196"/>
    </row>
    <row r="84" spans="1:31">
      <c r="A84" s="194" t="s">
        <v>231</v>
      </c>
      <c r="B84" s="195">
        <v>7811.2</v>
      </c>
      <c r="C84" s="195">
        <v>8228.1</v>
      </c>
      <c r="D84" s="195">
        <v>9167.24</v>
      </c>
      <c r="E84" s="195">
        <v>9832.34</v>
      </c>
      <c r="F84" s="195">
        <v>10233.68</v>
      </c>
      <c r="G84" s="195">
        <v>11004.66</v>
      </c>
      <c r="H84" s="195">
        <v>11358.35</v>
      </c>
      <c r="I84" s="195">
        <v>11895.81</v>
      </c>
      <c r="J84" s="195">
        <v>11622.29</v>
      </c>
      <c r="K84" s="195">
        <v>11562.77</v>
      </c>
      <c r="L84" s="195">
        <v>12130.9</v>
      </c>
      <c r="M84" s="195">
        <v>12205.48</v>
      </c>
      <c r="N84" s="195">
        <v>12436.27</v>
      </c>
      <c r="O84" s="195">
        <v>12845.05</v>
      </c>
      <c r="P84" s="195">
        <v>13742.22</v>
      </c>
      <c r="Q84" s="195">
        <v>14560.12</v>
      </c>
      <c r="R84" s="195">
        <v>15134.8</v>
      </c>
      <c r="S84" s="195">
        <v>15599.68</v>
      </c>
      <c r="T84" s="195">
        <v>15600.2</v>
      </c>
      <c r="U84" s="196" t="s">
        <v>229</v>
      </c>
    </row>
    <row r="85" spans="1:31">
      <c r="A85" s="194" t="s">
        <v>232</v>
      </c>
      <c r="B85" s="195">
        <v>987.93</v>
      </c>
      <c r="C85" s="195">
        <v>1254.31</v>
      </c>
      <c r="D85" s="195">
        <v>1600.26</v>
      </c>
      <c r="E85" s="195">
        <v>1677.83</v>
      </c>
      <c r="F85" s="195">
        <v>1781.96</v>
      </c>
      <c r="G85" s="195">
        <v>1917.91</v>
      </c>
      <c r="H85" s="195">
        <v>1845.91</v>
      </c>
      <c r="I85" s="195">
        <v>1998.71</v>
      </c>
      <c r="J85" s="195">
        <v>2086.9</v>
      </c>
      <c r="K85" s="195">
        <v>1987.8</v>
      </c>
      <c r="L85" s="195">
        <v>2176.7600000000002</v>
      </c>
      <c r="M85" s="195">
        <v>2209.84</v>
      </c>
      <c r="N85" s="195">
        <v>2282.39</v>
      </c>
      <c r="O85" s="195">
        <v>2381.14</v>
      </c>
      <c r="P85" s="195">
        <v>2447.09</v>
      </c>
      <c r="Q85" s="195">
        <v>2521.31</v>
      </c>
      <c r="R85" s="195">
        <v>2711.73</v>
      </c>
      <c r="S85" s="195">
        <v>1931.91</v>
      </c>
      <c r="T85" s="195">
        <v>1855.5</v>
      </c>
      <c r="U85" s="196" t="s">
        <v>229</v>
      </c>
    </row>
    <row r="86" spans="1:31">
      <c r="A86" s="194" t="s">
        <v>233</v>
      </c>
      <c r="B86" s="195">
        <v>2975.15</v>
      </c>
      <c r="C86" s="195">
        <v>2929.61</v>
      </c>
      <c r="D86" s="195">
        <v>3329.36</v>
      </c>
      <c r="E86" s="195">
        <v>4111.16</v>
      </c>
      <c r="F86" s="195">
        <v>4067.6</v>
      </c>
      <c r="G86" s="195">
        <v>4471.0600000000004</v>
      </c>
      <c r="H86" s="195">
        <v>4856.18</v>
      </c>
      <c r="I86" s="195">
        <v>5160.58</v>
      </c>
      <c r="J86" s="195">
        <v>5257.37</v>
      </c>
      <c r="K86" s="195">
        <v>4738.24</v>
      </c>
      <c r="L86" s="195">
        <v>4704.76</v>
      </c>
      <c r="M86" s="195">
        <v>4897.68</v>
      </c>
      <c r="N86" s="195">
        <v>5020.59</v>
      </c>
      <c r="O86" s="195">
        <v>5237.7299999999996</v>
      </c>
      <c r="P86" s="195">
        <v>5407.65</v>
      </c>
      <c r="Q86" s="195">
        <v>5954.59</v>
      </c>
      <c r="R86" s="195">
        <v>6190.45</v>
      </c>
      <c r="S86" s="195">
        <v>6527.7</v>
      </c>
      <c r="T86" s="195">
        <v>7163</v>
      </c>
      <c r="U86" s="196" t="s">
        <v>229</v>
      </c>
    </row>
    <row r="87" spans="1:31">
      <c r="A87" s="194" t="s">
        <v>234</v>
      </c>
      <c r="B87" s="195">
        <v>4054.91</v>
      </c>
      <c r="C87" s="195">
        <v>4444.91</v>
      </c>
      <c r="D87" s="195">
        <v>5225.43</v>
      </c>
      <c r="E87" s="195">
        <v>5604.55</v>
      </c>
      <c r="F87" s="195">
        <v>5891.83</v>
      </c>
      <c r="G87" s="195">
        <v>6725.87</v>
      </c>
      <c r="H87" s="195">
        <v>7366.49</v>
      </c>
      <c r="I87" s="195">
        <v>7923.03</v>
      </c>
      <c r="J87" s="195">
        <v>8204.1200000000008</v>
      </c>
      <c r="K87" s="195">
        <v>7840.21</v>
      </c>
      <c r="L87" s="195">
        <v>8183.43</v>
      </c>
      <c r="M87" s="195">
        <v>8399.89</v>
      </c>
      <c r="N87" s="195">
        <v>8475.1200000000008</v>
      </c>
      <c r="O87" s="195">
        <v>8887.7800000000007</v>
      </c>
      <c r="P87" s="195">
        <v>9538.19</v>
      </c>
      <c r="Q87" s="195">
        <v>10347.9</v>
      </c>
      <c r="R87" s="195">
        <v>11060.56</v>
      </c>
      <c r="S87" s="195">
        <v>11729.99</v>
      </c>
      <c r="T87" s="195">
        <v>12173.2</v>
      </c>
      <c r="U87" s="196" t="s">
        <v>229</v>
      </c>
    </row>
    <row r="88" spans="1:31">
      <c r="A88" s="194" t="s">
        <v>235</v>
      </c>
      <c r="B88" s="195">
        <v>2907.56</v>
      </c>
      <c r="C88" s="195">
        <v>3152.22</v>
      </c>
      <c r="D88" s="195">
        <v>3698.49</v>
      </c>
      <c r="E88" s="195">
        <v>3913.04</v>
      </c>
      <c r="F88" s="195">
        <v>4123.71</v>
      </c>
      <c r="G88" s="195">
        <v>4729.05</v>
      </c>
      <c r="H88" s="195">
        <v>5210.18</v>
      </c>
      <c r="I88" s="195">
        <v>5776.59</v>
      </c>
      <c r="J88" s="195">
        <v>6160.13</v>
      </c>
      <c r="K88" s="195">
        <v>6208.47</v>
      </c>
      <c r="L88" s="195">
        <v>6742.54</v>
      </c>
      <c r="M88" s="195">
        <v>7241.88</v>
      </c>
      <c r="N88" s="195">
        <v>7628.03</v>
      </c>
      <c r="O88" s="195">
        <v>8068.54</v>
      </c>
      <c r="P88" s="195">
        <v>8512.73</v>
      </c>
      <c r="Q88" s="195">
        <v>9099.67</v>
      </c>
      <c r="R88" s="195">
        <v>9730.08</v>
      </c>
      <c r="S88" s="195">
        <v>10517.11</v>
      </c>
      <c r="T88" s="195">
        <v>11197.46</v>
      </c>
      <c r="U88" s="196" t="s">
        <v>229</v>
      </c>
    </row>
    <row r="89" spans="1:31">
      <c r="A89" s="194" t="s">
        <v>241</v>
      </c>
      <c r="B89" s="195">
        <v>8998</v>
      </c>
      <c r="C89" s="195">
        <v>10018.17</v>
      </c>
      <c r="D89" s="195">
        <v>10917.95</v>
      </c>
      <c r="E89" s="195">
        <v>11578.41</v>
      </c>
      <c r="F89" s="195">
        <v>12298.83</v>
      </c>
      <c r="G89" s="195">
        <v>13319.3</v>
      </c>
      <c r="H89" s="195">
        <v>14129.48</v>
      </c>
      <c r="I89" s="195">
        <v>14956.9</v>
      </c>
      <c r="J89" s="195">
        <v>15707.78</v>
      </c>
      <c r="K89" s="195">
        <v>15782.4</v>
      </c>
      <c r="L89" s="195">
        <v>16413.61</v>
      </c>
      <c r="M89" s="195">
        <v>16912.11</v>
      </c>
      <c r="N89" s="195">
        <v>17378.41</v>
      </c>
      <c r="O89" s="195">
        <v>17861.91</v>
      </c>
      <c r="P89" s="195">
        <v>19002.38</v>
      </c>
      <c r="Q89" s="195">
        <v>20338.990000000002</v>
      </c>
      <c r="R89" s="195">
        <v>21192.28</v>
      </c>
      <c r="S89" s="195">
        <v>22873.03</v>
      </c>
      <c r="T89" s="195">
        <v>24139.82</v>
      </c>
      <c r="U89" s="196" t="s">
        <v>229</v>
      </c>
    </row>
    <row r="90" spans="1:31">
      <c r="A90" s="194" t="s">
        <v>237</v>
      </c>
      <c r="B90" s="195">
        <v>8558.91</v>
      </c>
      <c r="C90" s="195">
        <v>8850.3799999999992</v>
      </c>
      <c r="D90" s="195">
        <v>9351.3799999999992</v>
      </c>
      <c r="E90" s="195">
        <v>9643.09</v>
      </c>
      <c r="F90" s="195">
        <v>9938.35</v>
      </c>
      <c r="G90" s="195">
        <v>10207.67</v>
      </c>
      <c r="H90" s="195">
        <v>10675.6</v>
      </c>
      <c r="I90" s="195">
        <v>11191.22</v>
      </c>
      <c r="J90" s="195">
        <v>11495.53</v>
      </c>
      <c r="K90" s="195">
        <v>11703.85</v>
      </c>
      <c r="L90" s="195">
        <v>12051.52</v>
      </c>
      <c r="M90" s="195">
        <v>12390.77</v>
      </c>
      <c r="N90" s="195">
        <v>12703.94</v>
      </c>
      <c r="O90" s="195">
        <v>13028.58</v>
      </c>
      <c r="P90" s="195">
        <v>13429.42</v>
      </c>
      <c r="Q90" s="195">
        <v>13893.54</v>
      </c>
      <c r="R90" s="195">
        <v>14392.72</v>
      </c>
      <c r="S90" s="195">
        <v>15033.95</v>
      </c>
      <c r="T90" s="195">
        <v>15375.55</v>
      </c>
      <c r="U90" s="196" t="s">
        <v>229</v>
      </c>
    </row>
    <row r="91" spans="1:31">
      <c r="A91" s="194" t="s">
        <v>238</v>
      </c>
      <c r="B91" s="195">
        <v>1483.8</v>
      </c>
      <c r="C91" s="195">
        <v>1593.61</v>
      </c>
      <c r="D91" s="195">
        <v>1754.88</v>
      </c>
      <c r="E91" s="195">
        <v>1865.44</v>
      </c>
      <c r="F91" s="195">
        <v>1950.1</v>
      </c>
      <c r="G91" s="195">
        <v>2115.86</v>
      </c>
      <c r="H91" s="195">
        <v>2272.4299999999998</v>
      </c>
      <c r="I91" s="195">
        <v>2440.06</v>
      </c>
      <c r="J91" s="195">
        <v>2532.79</v>
      </c>
      <c r="K91" s="195">
        <v>2502.04</v>
      </c>
      <c r="L91" s="195">
        <v>2588.73</v>
      </c>
      <c r="M91" s="195">
        <v>2669.75</v>
      </c>
      <c r="N91" s="195">
        <v>2725.82</v>
      </c>
      <c r="O91" s="195">
        <v>2832.13</v>
      </c>
      <c r="P91" s="195">
        <v>3134.21</v>
      </c>
      <c r="Q91" s="195">
        <v>3621.76</v>
      </c>
      <c r="R91" s="195">
        <v>3843.92</v>
      </c>
      <c r="S91" s="195">
        <v>4449.7299999999996</v>
      </c>
      <c r="T91" s="195">
        <v>4890.75</v>
      </c>
      <c r="U91" s="196" t="s">
        <v>229</v>
      </c>
    </row>
    <row r="92" spans="1:31">
      <c r="A92" s="194" t="s">
        <v>239</v>
      </c>
      <c r="B92" s="195">
        <v>3180.65</v>
      </c>
      <c r="C92" s="195">
        <v>3497.39</v>
      </c>
      <c r="D92" s="195">
        <v>4052.35</v>
      </c>
      <c r="E92" s="195">
        <v>4437.03</v>
      </c>
      <c r="F92" s="195">
        <v>4774.83</v>
      </c>
      <c r="G92" s="195">
        <v>5365.64</v>
      </c>
      <c r="H92" s="195">
        <v>5902.48</v>
      </c>
      <c r="I92" s="195">
        <v>6397.53</v>
      </c>
      <c r="J92" s="195">
        <v>6729.75</v>
      </c>
      <c r="K92" s="195">
        <v>6555.98</v>
      </c>
      <c r="L92" s="195">
        <v>6926.7</v>
      </c>
      <c r="M92" s="195">
        <v>7139.95</v>
      </c>
      <c r="N92" s="195">
        <v>7291.38</v>
      </c>
      <c r="O92" s="195">
        <v>7658.53</v>
      </c>
      <c r="P92" s="195">
        <v>8457.41</v>
      </c>
      <c r="Q92" s="195">
        <v>9303</v>
      </c>
      <c r="R92" s="195">
        <v>9983.33</v>
      </c>
      <c r="S92" s="195">
        <v>11232.05</v>
      </c>
      <c r="T92" s="195">
        <v>11993.13</v>
      </c>
      <c r="U92" s="196" t="s">
        <v>229</v>
      </c>
    </row>
    <row r="93" spans="1:31">
      <c r="A93" s="194" t="s">
        <v>240</v>
      </c>
      <c r="B93" s="195">
        <v>-2215.11</v>
      </c>
      <c r="C93" s="195">
        <v>-2131.88</v>
      </c>
      <c r="D93" s="195">
        <v>-1806.64</v>
      </c>
      <c r="E93" s="195">
        <v>-1792.48</v>
      </c>
      <c r="F93" s="195">
        <v>-1468.58</v>
      </c>
      <c r="G93" s="195">
        <v>-501.62</v>
      </c>
      <c r="H93" s="195">
        <v>16.46</v>
      </c>
      <c r="I93" s="195">
        <v>61.98</v>
      </c>
      <c r="J93" s="195">
        <v>44.22</v>
      </c>
      <c r="K93" s="195">
        <v>-162.56</v>
      </c>
      <c r="L93" s="195">
        <v>-176.66</v>
      </c>
      <c r="M93" s="195">
        <v>-190.23</v>
      </c>
      <c r="N93" s="195">
        <v>-295.29000000000002</v>
      </c>
      <c r="O93" s="195">
        <v>-219.31</v>
      </c>
      <c r="P93" s="195">
        <v>-304.86</v>
      </c>
      <c r="Q93" s="195">
        <v>-531.89</v>
      </c>
      <c r="R93" s="195">
        <v>-678.46</v>
      </c>
      <c r="S93" s="195">
        <v>-849.21</v>
      </c>
      <c r="T93" s="195">
        <v>-1071.22</v>
      </c>
      <c r="U93" s="196" t="s">
        <v>229</v>
      </c>
    </row>
    <row r="94" spans="1:31" ht="15" customHeight="1">
      <c r="A94" s="194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200"/>
    </row>
    <row r="95" spans="1:31">
      <c r="A95" s="189" t="s">
        <v>22</v>
      </c>
      <c r="B95" s="190">
        <v>1990</v>
      </c>
      <c r="C95" s="190">
        <v>1991</v>
      </c>
      <c r="D95" s="190">
        <v>1992</v>
      </c>
      <c r="E95" s="190">
        <v>1993</v>
      </c>
      <c r="F95" s="190">
        <v>1994</v>
      </c>
      <c r="G95" s="190">
        <v>1995</v>
      </c>
      <c r="H95" s="190">
        <v>1996</v>
      </c>
      <c r="I95" s="190">
        <v>1997</v>
      </c>
      <c r="J95" s="190">
        <v>1998</v>
      </c>
      <c r="K95" s="190">
        <v>1999</v>
      </c>
      <c r="L95" s="190">
        <v>2000</v>
      </c>
      <c r="M95" s="190">
        <v>2001</v>
      </c>
      <c r="N95" s="190">
        <v>2002</v>
      </c>
      <c r="O95" s="190">
        <v>2003</v>
      </c>
      <c r="P95" s="190">
        <v>2004</v>
      </c>
      <c r="Q95" s="190">
        <v>2005</v>
      </c>
      <c r="R95" s="190">
        <v>2006</v>
      </c>
      <c r="S95" s="190">
        <v>2007</v>
      </c>
      <c r="T95" s="190">
        <v>2008</v>
      </c>
      <c r="U95" s="191" t="s">
        <v>226</v>
      </c>
      <c r="V95" s="192"/>
      <c r="W95" s="192"/>
      <c r="X95" s="192"/>
      <c r="Y95" s="192"/>
      <c r="Z95" s="192"/>
      <c r="AA95" s="192"/>
      <c r="AB95" s="192"/>
      <c r="AC95" s="192"/>
      <c r="AD95" s="193"/>
      <c r="AE95" s="193"/>
    </row>
    <row r="96" spans="1:31">
      <c r="A96" s="199" t="s">
        <v>227</v>
      </c>
      <c r="B96" s="195">
        <v>95263.87</v>
      </c>
      <c r="C96" s="195">
        <v>104532.93</v>
      </c>
      <c r="D96" s="195">
        <v>110868.12</v>
      </c>
      <c r="E96" s="195">
        <v>111173.44</v>
      </c>
      <c r="F96" s="195">
        <v>108561.41</v>
      </c>
      <c r="G96" s="195">
        <v>112851.39</v>
      </c>
      <c r="H96" s="195">
        <v>112628.13</v>
      </c>
      <c r="I96" s="195">
        <v>119803.59</v>
      </c>
      <c r="J96" s="195">
        <v>120155.88</v>
      </c>
      <c r="K96" s="195">
        <v>112982.03</v>
      </c>
      <c r="L96" s="195">
        <v>117147.61</v>
      </c>
      <c r="M96" s="195">
        <v>121123.88</v>
      </c>
      <c r="N96" s="195">
        <v>110397.57</v>
      </c>
      <c r="O96" s="195">
        <v>101835.91</v>
      </c>
      <c r="P96" s="195">
        <v>120458.24000000001</v>
      </c>
      <c r="Q96" s="195">
        <v>132887.01999999999</v>
      </c>
      <c r="R96" s="195">
        <v>146005.82999999999</v>
      </c>
      <c r="S96" s="195">
        <v>158955.16</v>
      </c>
      <c r="T96" s="195">
        <v>166617</v>
      </c>
      <c r="U96" s="196" t="s">
        <v>229</v>
      </c>
    </row>
    <row r="97" spans="1:21">
      <c r="A97" s="194" t="s">
        <v>228</v>
      </c>
      <c r="B97" s="195">
        <v>3708.13</v>
      </c>
      <c r="C97" s="195">
        <v>3799.51</v>
      </c>
      <c r="D97" s="195">
        <v>3876.35</v>
      </c>
      <c r="E97" s="195">
        <v>3993.63</v>
      </c>
      <c r="F97" s="195">
        <v>3949.54</v>
      </c>
      <c r="G97" s="195">
        <v>3928.15</v>
      </c>
      <c r="H97" s="195">
        <v>4005.42</v>
      </c>
      <c r="I97" s="195">
        <v>4101.46</v>
      </c>
      <c r="J97" s="195">
        <v>4244.8500000000004</v>
      </c>
      <c r="K97" s="195">
        <v>4324.24</v>
      </c>
      <c r="L97" s="195">
        <v>4607.3900000000003</v>
      </c>
      <c r="M97" s="195">
        <v>4701.25</v>
      </c>
      <c r="N97" s="195">
        <v>4663.63</v>
      </c>
      <c r="O97" s="195">
        <v>4602.59</v>
      </c>
      <c r="P97" s="195">
        <v>4804.1499999999996</v>
      </c>
      <c r="Q97" s="195">
        <v>5276.65</v>
      </c>
      <c r="R97" s="195">
        <v>5331.23</v>
      </c>
      <c r="S97" s="195">
        <v>5494.65</v>
      </c>
      <c r="T97" s="195">
        <v>5800.72</v>
      </c>
      <c r="U97" s="196" t="s">
        <v>229</v>
      </c>
    </row>
    <row r="98" spans="1:21">
      <c r="A98" s="194" t="s">
        <v>230</v>
      </c>
      <c r="B98" s="195">
        <v>13653.52</v>
      </c>
      <c r="C98" s="195">
        <v>14792.25</v>
      </c>
      <c r="D98" s="195">
        <v>15065.99</v>
      </c>
      <c r="E98" s="195">
        <v>16430.45</v>
      </c>
      <c r="F98" s="195">
        <v>17365.64</v>
      </c>
      <c r="G98" s="195">
        <v>18417.47</v>
      </c>
      <c r="H98" s="195">
        <v>19919.349999999999</v>
      </c>
      <c r="I98" s="195">
        <v>21870.95</v>
      </c>
      <c r="J98" s="195">
        <v>22006.29</v>
      </c>
      <c r="K98" s="195">
        <v>20605.25</v>
      </c>
      <c r="L98" s="195">
        <v>21103.18</v>
      </c>
      <c r="M98" s="195">
        <v>21658.720000000001</v>
      </c>
      <c r="N98" s="195">
        <v>18874.37</v>
      </c>
      <c r="O98" s="195">
        <v>18818.87</v>
      </c>
      <c r="P98" s="195">
        <v>20623.61</v>
      </c>
      <c r="Q98" s="195">
        <v>21199.18</v>
      </c>
      <c r="R98" s="195">
        <v>20801.28</v>
      </c>
      <c r="S98" s="195">
        <v>19959.05</v>
      </c>
      <c r="T98" s="195">
        <v>20490.75</v>
      </c>
      <c r="U98" s="196" t="s">
        <v>229</v>
      </c>
    </row>
    <row r="99" spans="1:21">
      <c r="A99" s="194" t="s">
        <v>231</v>
      </c>
      <c r="B99" s="195">
        <v>19001.72</v>
      </c>
      <c r="C99" s="195">
        <v>20859.64</v>
      </c>
      <c r="D99" s="195">
        <v>21382.48</v>
      </c>
      <c r="E99" s="195">
        <v>21159.85</v>
      </c>
      <c r="F99" s="195">
        <v>20643.419999999998</v>
      </c>
      <c r="G99" s="195">
        <v>22291</v>
      </c>
      <c r="H99" s="195">
        <v>21632.080000000002</v>
      </c>
      <c r="I99" s="195">
        <v>22727.83</v>
      </c>
      <c r="J99" s="195">
        <v>22349</v>
      </c>
      <c r="K99" s="195">
        <v>20712.07</v>
      </c>
      <c r="L99" s="195">
        <v>21706.31</v>
      </c>
      <c r="M99" s="195">
        <v>21764.34</v>
      </c>
      <c r="N99" s="195">
        <v>18774.060000000001</v>
      </c>
      <c r="O99" s="195">
        <v>17382.22</v>
      </c>
      <c r="P99" s="195">
        <v>21530</v>
      </c>
      <c r="Q99" s="195">
        <v>22824.25</v>
      </c>
      <c r="R99" s="195">
        <v>24497.5</v>
      </c>
      <c r="S99" s="195">
        <v>26239.09</v>
      </c>
      <c r="T99" s="195">
        <v>26645.47</v>
      </c>
      <c r="U99" s="196" t="s">
        <v>229</v>
      </c>
    </row>
    <row r="100" spans="1:21">
      <c r="A100" s="194" t="s">
        <v>232</v>
      </c>
      <c r="B100" s="195">
        <v>1897.23</v>
      </c>
      <c r="C100" s="195">
        <v>2054.66</v>
      </c>
      <c r="D100" s="195">
        <v>2146.6799999999998</v>
      </c>
      <c r="E100" s="195">
        <v>2214.41</v>
      </c>
      <c r="F100" s="195">
        <v>2245.71</v>
      </c>
      <c r="G100" s="195">
        <v>2303.87</v>
      </c>
      <c r="H100" s="195">
        <v>2332.6</v>
      </c>
      <c r="I100" s="195">
        <v>2442.84</v>
      </c>
      <c r="J100" s="195">
        <v>2454.12</v>
      </c>
      <c r="K100" s="195">
        <v>2400.1</v>
      </c>
      <c r="L100" s="195">
        <v>2512.98</v>
      </c>
      <c r="M100" s="195">
        <v>2634.56</v>
      </c>
      <c r="N100" s="195">
        <v>2690.38</v>
      </c>
      <c r="O100" s="195">
        <v>2676.59</v>
      </c>
      <c r="P100" s="195">
        <v>2905.41</v>
      </c>
      <c r="Q100" s="195">
        <v>3232.08</v>
      </c>
      <c r="R100" s="195">
        <v>3389.62</v>
      </c>
      <c r="S100" s="195">
        <v>3499.71</v>
      </c>
      <c r="T100" s="195">
        <v>3657.96</v>
      </c>
      <c r="U100" s="196" t="s">
        <v>229</v>
      </c>
    </row>
    <row r="101" spans="1:21">
      <c r="A101" s="194" t="s">
        <v>233</v>
      </c>
      <c r="B101" s="195">
        <v>6689.76</v>
      </c>
      <c r="C101" s="195">
        <v>8775.06</v>
      </c>
      <c r="D101" s="195">
        <v>11804.41</v>
      </c>
      <c r="E101" s="195">
        <v>11156.6</v>
      </c>
      <c r="F101" s="195">
        <v>9220.5499999999993</v>
      </c>
      <c r="G101" s="195">
        <v>8760.59</v>
      </c>
      <c r="H101" s="195">
        <v>8856.5</v>
      </c>
      <c r="I101" s="195">
        <v>10376.56</v>
      </c>
      <c r="J101" s="195">
        <v>10521.73</v>
      </c>
      <c r="K101" s="195">
        <v>8692.51</v>
      </c>
      <c r="L101" s="195">
        <v>9039.68</v>
      </c>
      <c r="M101" s="195">
        <v>10259.18</v>
      </c>
      <c r="N101" s="195">
        <v>9399.1</v>
      </c>
      <c r="O101" s="195">
        <v>5688.32</v>
      </c>
      <c r="P101" s="195">
        <v>7115.06</v>
      </c>
      <c r="Q101" s="195">
        <v>8538.64</v>
      </c>
      <c r="R101" s="195">
        <v>11149.89</v>
      </c>
      <c r="S101" s="195">
        <v>13120.21</v>
      </c>
      <c r="T101" s="195">
        <v>13670.21</v>
      </c>
      <c r="U101" s="196" t="s">
        <v>229</v>
      </c>
    </row>
    <row r="102" spans="1:21">
      <c r="A102" s="194" t="s">
        <v>234</v>
      </c>
      <c r="B102" s="195">
        <v>10621.56</v>
      </c>
      <c r="C102" s="195">
        <v>11477.4</v>
      </c>
      <c r="D102" s="195">
        <v>12621.56</v>
      </c>
      <c r="E102" s="195">
        <v>12112.79</v>
      </c>
      <c r="F102" s="195">
        <v>11145.13</v>
      </c>
      <c r="G102" s="195">
        <v>11287.37</v>
      </c>
      <c r="H102" s="195">
        <v>10475.629999999999</v>
      </c>
      <c r="I102" s="195">
        <v>10900.08</v>
      </c>
      <c r="J102" s="195">
        <v>10760.02</v>
      </c>
      <c r="K102" s="195">
        <v>10184.92</v>
      </c>
      <c r="L102" s="195">
        <v>10678.62</v>
      </c>
      <c r="M102" s="195">
        <v>11123.3</v>
      </c>
      <c r="N102" s="195">
        <v>9748.89</v>
      </c>
      <c r="O102" s="195">
        <v>8798.31</v>
      </c>
      <c r="P102" s="195">
        <v>11266.39</v>
      </c>
      <c r="Q102" s="195">
        <v>13693.24</v>
      </c>
      <c r="R102" s="195">
        <v>15830.4</v>
      </c>
      <c r="S102" s="195">
        <v>18759.09</v>
      </c>
      <c r="T102" s="195">
        <v>19655.509999999998</v>
      </c>
      <c r="U102" s="196" t="s">
        <v>229</v>
      </c>
    </row>
    <row r="103" spans="1:21">
      <c r="A103" s="194" t="s">
        <v>235</v>
      </c>
      <c r="B103" s="195">
        <v>6344.21</v>
      </c>
      <c r="C103" s="195">
        <v>6649.18</v>
      </c>
      <c r="D103" s="195">
        <v>7001.68</v>
      </c>
      <c r="E103" s="195">
        <v>7062.53</v>
      </c>
      <c r="F103" s="195">
        <v>6823.42</v>
      </c>
      <c r="G103" s="195">
        <v>7046.69</v>
      </c>
      <c r="H103" s="195">
        <v>7165.36</v>
      </c>
      <c r="I103" s="195">
        <v>7813.28</v>
      </c>
      <c r="J103" s="195">
        <v>7808.17</v>
      </c>
      <c r="K103" s="195">
        <v>7225.4</v>
      </c>
      <c r="L103" s="195">
        <v>7778.1</v>
      </c>
      <c r="M103" s="195">
        <v>7997.43</v>
      </c>
      <c r="N103" s="195">
        <v>7642.15</v>
      </c>
      <c r="O103" s="195">
        <v>7145.14</v>
      </c>
      <c r="P103" s="195">
        <v>8482.68</v>
      </c>
      <c r="Q103" s="195">
        <v>10039.549999999999</v>
      </c>
      <c r="R103" s="195">
        <v>11937.33</v>
      </c>
      <c r="S103" s="195">
        <v>13680.57</v>
      </c>
      <c r="T103" s="195">
        <v>15257.31</v>
      </c>
      <c r="U103" s="196" t="s">
        <v>229</v>
      </c>
    </row>
    <row r="104" spans="1:21">
      <c r="A104" s="194" t="s">
        <v>241</v>
      </c>
      <c r="B104" s="195">
        <v>14222.3</v>
      </c>
      <c r="C104" s="195">
        <v>15441.17</v>
      </c>
      <c r="D104" s="195">
        <v>16036.39</v>
      </c>
      <c r="E104" s="195">
        <v>16154.66</v>
      </c>
      <c r="F104" s="195">
        <v>15822.26</v>
      </c>
      <c r="G104" s="195">
        <v>15884.94</v>
      </c>
      <c r="H104" s="195">
        <v>15356.51</v>
      </c>
      <c r="I104" s="195">
        <v>15823.12</v>
      </c>
      <c r="J104" s="195">
        <v>15919.85</v>
      </c>
      <c r="K104" s="195">
        <v>14845.27</v>
      </c>
      <c r="L104" s="195">
        <v>14917.74</v>
      </c>
      <c r="M104" s="195">
        <v>15421.68</v>
      </c>
      <c r="N104" s="195">
        <v>14948.49</v>
      </c>
      <c r="O104" s="195">
        <v>14454.63</v>
      </c>
      <c r="P104" s="195">
        <v>16750.07</v>
      </c>
      <c r="Q104" s="195">
        <v>19071.18</v>
      </c>
      <c r="R104" s="195">
        <v>22561.66</v>
      </c>
      <c r="S104" s="195">
        <v>24550.97</v>
      </c>
      <c r="T104" s="195">
        <v>24826.86</v>
      </c>
      <c r="U104" s="196" t="s">
        <v>229</v>
      </c>
    </row>
    <row r="105" spans="1:21">
      <c r="A105" s="194" t="s">
        <v>237</v>
      </c>
      <c r="B105" s="195">
        <v>18614.75</v>
      </c>
      <c r="C105" s="195">
        <v>19947.61</v>
      </c>
      <c r="D105" s="195">
        <v>20530.95</v>
      </c>
      <c r="E105" s="195">
        <v>20182.189999999999</v>
      </c>
      <c r="F105" s="195">
        <v>20522.490000000002</v>
      </c>
      <c r="G105" s="195">
        <v>20733.189999999999</v>
      </c>
      <c r="H105" s="195">
        <v>20415.78</v>
      </c>
      <c r="I105" s="195">
        <v>20305.580000000002</v>
      </c>
      <c r="J105" s="195">
        <v>20233.169999999998</v>
      </c>
      <c r="K105" s="195">
        <v>19443.580000000002</v>
      </c>
      <c r="L105" s="195">
        <v>19875.240000000002</v>
      </c>
      <c r="M105" s="195">
        <v>20346.96</v>
      </c>
      <c r="N105" s="195">
        <v>20297.080000000002</v>
      </c>
      <c r="O105" s="195">
        <v>20982.31</v>
      </c>
      <c r="P105" s="195">
        <v>23202.560000000001</v>
      </c>
      <c r="Q105" s="195">
        <v>25073.48</v>
      </c>
      <c r="R105" s="195">
        <v>26803.45</v>
      </c>
      <c r="S105" s="195">
        <v>28810.6</v>
      </c>
      <c r="T105" s="195">
        <v>30664.48</v>
      </c>
      <c r="U105" s="196" t="s">
        <v>229</v>
      </c>
    </row>
    <row r="106" spans="1:21">
      <c r="A106" s="194" t="s">
        <v>238</v>
      </c>
      <c r="B106" s="195">
        <v>5303.86</v>
      </c>
      <c r="C106" s="195">
        <v>6319.34</v>
      </c>
      <c r="D106" s="195">
        <v>6895.41</v>
      </c>
      <c r="E106" s="195">
        <v>6557.71</v>
      </c>
      <c r="F106" s="195">
        <v>6336.03</v>
      </c>
      <c r="G106" s="195">
        <v>4476.6899999999996</v>
      </c>
      <c r="H106" s="195">
        <v>3177.55</v>
      </c>
      <c r="I106" s="195">
        <v>3538.29</v>
      </c>
      <c r="J106" s="195">
        <v>3458.71</v>
      </c>
      <c r="K106" s="195">
        <v>2874.81</v>
      </c>
      <c r="L106" s="195">
        <v>2780.36</v>
      </c>
      <c r="M106" s="195">
        <v>3010.83</v>
      </c>
      <c r="N106" s="195">
        <v>2587.2199999999998</v>
      </c>
      <c r="O106" s="195">
        <v>3040.49</v>
      </c>
      <c r="P106" s="195">
        <v>4197.21</v>
      </c>
      <c r="Q106" s="195">
        <v>5786.2</v>
      </c>
      <c r="R106" s="195">
        <v>8406.77</v>
      </c>
      <c r="S106" s="195">
        <v>9510.6</v>
      </c>
      <c r="T106" s="195">
        <v>8842.9599999999991</v>
      </c>
      <c r="U106" s="196" t="s">
        <v>229</v>
      </c>
    </row>
    <row r="107" spans="1:21">
      <c r="A107" s="194" t="s">
        <v>239</v>
      </c>
      <c r="B107" s="195">
        <v>5442.08</v>
      </c>
      <c r="C107" s="195">
        <v>6295.69</v>
      </c>
      <c r="D107" s="195">
        <v>6863.27</v>
      </c>
      <c r="E107" s="195">
        <v>6758.85</v>
      </c>
      <c r="F107" s="195">
        <v>6415.11</v>
      </c>
      <c r="G107" s="195">
        <v>6825.3</v>
      </c>
      <c r="H107" s="195">
        <v>6692.58</v>
      </c>
      <c r="I107" s="195">
        <v>7474</v>
      </c>
      <c r="J107" s="195">
        <v>7736.82</v>
      </c>
      <c r="K107" s="195">
        <v>7504.63</v>
      </c>
      <c r="L107" s="195">
        <v>7708.68</v>
      </c>
      <c r="M107" s="195">
        <v>8279.61</v>
      </c>
      <c r="N107" s="195">
        <v>6613.4</v>
      </c>
      <c r="O107" s="195">
        <v>5127.75</v>
      </c>
      <c r="P107" s="195">
        <v>7851.35</v>
      </c>
      <c r="Q107" s="195">
        <v>9227.1299999999992</v>
      </c>
      <c r="R107" s="195">
        <v>11151.63</v>
      </c>
      <c r="S107" s="195">
        <v>12892.91</v>
      </c>
      <c r="T107" s="195">
        <v>13478.7</v>
      </c>
      <c r="U107" s="196" t="s">
        <v>229</v>
      </c>
    </row>
    <row r="108" spans="1:21">
      <c r="A108" s="194" t="s">
        <v>240</v>
      </c>
      <c r="B108" s="195">
        <v>372.4</v>
      </c>
      <c r="C108" s="195">
        <v>760.05</v>
      </c>
      <c r="D108" s="195">
        <v>433.73</v>
      </c>
      <c r="E108" s="195">
        <v>505.16</v>
      </c>
      <c r="F108" s="195">
        <v>744.11</v>
      </c>
      <c r="G108" s="195">
        <v>-150.52000000000001</v>
      </c>
      <c r="H108" s="195">
        <v>-1046.1400000000001</v>
      </c>
      <c r="I108" s="195">
        <v>-493.86</v>
      </c>
      <c r="J108" s="195">
        <v>-419.46</v>
      </c>
      <c r="K108" s="195">
        <v>-81.16</v>
      </c>
      <c r="L108" s="195">
        <v>0</v>
      </c>
      <c r="M108" s="195">
        <v>-52.35</v>
      </c>
      <c r="N108" s="195">
        <v>-666.81</v>
      </c>
      <c r="O108" s="195">
        <v>-800.36</v>
      </c>
      <c r="P108" s="195">
        <v>124.12</v>
      </c>
      <c r="Q108" s="195">
        <v>497.79</v>
      </c>
      <c r="R108" s="195">
        <v>958.56</v>
      </c>
      <c r="S108" s="195">
        <v>1458.87</v>
      </c>
      <c r="T108" s="195">
        <v>1311.94</v>
      </c>
      <c r="U108" s="196" t="s">
        <v>229</v>
      </c>
    </row>
    <row r="110" spans="1:21">
      <c r="A110" s="35" t="s">
        <v>243</v>
      </c>
    </row>
  </sheetData>
  <phoneticPr fontId="20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26"/>
  <sheetViews>
    <sheetView workbookViewId="0"/>
  </sheetViews>
  <sheetFormatPr baseColWidth="10" defaultRowHeight="12.75"/>
  <cols>
    <col min="1" max="16384" width="11.42578125" style="33"/>
  </cols>
  <sheetData>
    <row r="1" spans="1:8">
      <c r="A1" s="1" t="s">
        <v>244</v>
      </c>
      <c r="B1" s="2"/>
      <c r="C1" s="3"/>
      <c r="D1" s="3"/>
      <c r="E1" s="3"/>
      <c r="F1" s="4"/>
      <c r="G1" s="4"/>
      <c r="H1" s="4"/>
    </row>
    <row r="2" spans="1:8">
      <c r="A2" s="5" t="s">
        <v>75</v>
      </c>
      <c r="B2" s="6"/>
      <c r="C2" s="7"/>
      <c r="D2" s="7"/>
      <c r="E2" s="7"/>
      <c r="F2" s="8"/>
      <c r="G2" s="8"/>
    </row>
    <row r="3" spans="1:8">
      <c r="A3" s="5" t="s">
        <v>2</v>
      </c>
      <c r="B3" s="6"/>
      <c r="C3" s="7"/>
      <c r="D3" s="7"/>
      <c r="E3" s="7"/>
      <c r="F3" s="8"/>
      <c r="G3" s="8"/>
    </row>
    <row r="4" spans="1:8">
      <c r="B4" s="8"/>
      <c r="C4" s="8"/>
      <c r="D4" s="8"/>
      <c r="E4" s="8"/>
      <c r="F4" s="8"/>
      <c r="G4" s="8"/>
    </row>
    <row r="5" spans="1:8" ht="30" customHeight="1">
      <c r="A5" s="10" t="s">
        <v>3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30</v>
      </c>
      <c r="G5" s="11" t="s">
        <v>20</v>
      </c>
      <c r="H5" s="11" t="s">
        <v>245</v>
      </c>
    </row>
    <row r="6" spans="1:8">
      <c r="A6" s="38">
        <v>1990</v>
      </c>
      <c r="B6" s="195">
        <v>5832.66</v>
      </c>
      <c r="C6" s="195">
        <v>3356.11</v>
      </c>
      <c r="D6" s="195">
        <v>1400.12</v>
      </c>
      <c r="E6" s="195">
        <v>4980.26</v>
      </c>
      <c r="F6" s="195">
        <v>3081.31</v>
      </c>
      <c r="G6" s="195">
        <v>869.85</v>
      </c>
      <c r="H6" s="195">
        <v>4828.13</v>
      </c>
    </row>
    <row r="7" spans="1:8">
      <c r="A7" s="38">
        <v>1991</v>
      </c>
      <c r="B7" s="195">
        <v>6360.86</v>
      </c>
      <c r="C7" s="195">
        <v>3335.03</v>
      </c>
      <c r="D7" s="195">
        <v>1398.47</v>
      </c>
      <c r="E7" s="195">
        <v>5121.87</v>
      </c>
      <c r="F7" s="195">
        <v>3267.87</v>
      </c>
      <c r="G7" s="195">
        <v>894.85</v>
      </c>
      <c r="H7" s="195">
        <v>5173.6099999999997</v>
      </c>
    </row>
    <row r="8" spans="1:8">
      <c r="A8" s="38">
        <v>1992</v>
      </c>
      <c r="B8" s="195">
        <v>6876.76</v>
      </c>
      <c r="C8" s="195">
        <v>3265.15</v>
      </c>
      <c r="D8" s="195">
        <v>1410.73</v>
      </c>
      <c r="E8" s="195">
        <v>5487.75</v>
      </c>
      <c r="F8" s="195">
        <v>3602.51</v>
      </c>
      <c r="G8" s="195">
        <v>888.63</v>
      </c>
      <c r="H8" s="195">
        <v>5362.16</v>
      </c>
    </row>
    <row r="9" spans="1:8">
      <c r="A9" s="38">
        <v>1993</v>
      </c>
      <c r="B9" s="195">
        <v>7172.85</v>
      </c>
      <c r="C9" s="195">
        <v>3373.89</v>
      </c>
      <c r="D9" s="195">
        <v>1430.69</v>
      </c>
      <c r="E9" s="195">
        <v>5592.76</v>
      </c>
      <c r="F9" s="195">
        <v>3784.41</v>
      </c>
      <c r="G9" s="195">
        <v>905.18</v>
      </c>
      <c r="H9" s="195">
        <v>5257.91</v>
      </c>
    </row>
    <row r="10" spans="1:8">
      <c r="A10" s="38">
        <v>1994</v>
      </c>
      <c r="B10" s="195">
        <v>7492.38</v>
      </c>
      <c r="C10" s="195">
        <v>3517.84</v>
      </c>
      <c r="D10" s="195">
        <v>1448.89</v>
      </c>
      <c r="E10" s="195">
        <v>5956.81</v>
      </c>
      <c r="F10" s="195">
        <v>3930.94</v>
      </c>
      <c r="G10" s="195">
        <v>925.95</v>
      </c>
      <c r="H10" s="195">
        <v>5023.43</v>
      </c>
    </row>
    <row r="11" spans="1:8">
      <c r="A11" s="38">
        <v>1995</v>
      </c>
      <c r="B11" s="195">
        <v>7187.68</v>
      </c>
      <c r="C11" s="195">
        <v>3611.26</v>
      </c>
      <c r="D11" s="195">
        <v>1492.86</v>
      </c>
      <c r="E11" s="195">
        <v>5830.44</v>
      </c>
      <c r="F11" s="195">
        <v>4278.62</v>
      </c>
      <c r="G11" s="195">
        <v>947.74</v>
      </c>
      <c r="H11" s="195">
        <v>5111.4799999999996</v>
      </c>
    </row>
    <row r="12" spans="1:8">
      <c r="A12" s="38">
        <v>1996</v>
      </c>
      <c r="B12" s="195">
        <v>7492.86</v>
      </c>
      <c r="C12" s="195">
        <v>3632.95</v>
      </c>
      <c r="D12" s="195">
        <v>1465.29</v>
      </c>
      <c r="E12" s="195">
        <v>6111.98</v>
      </c>
      <c r="F12" s="195">
        <v>4526.9399999999996</v>
      </c>
      <c r="G12" s="195">
        <v>967.75</v>
      </c>
      <c r="H12" s="195">
        <v>4995.92</v>
      </c>
    </row>
    <row r="13" spans="1:8">
      <c r="A13" s="38">
        <v>1997</v>
      </c>
      <c r="B13" s="195">
        <v>8005.26</v>
      </c>
      <c r="C13" s="195">
        <v>3698.67</v>
      </c>
      <c r="D13" s="195">
        <v>1476.05</v>
      </c>
      <c r="E13" s="195">
        <v>6375.25</v>
      </c>
      <c r="F13" s="195">
        <v>4757.93</v>
      </c>
      <c r="G13" s="195">
        <v>994.09</v>
      </c>
      <c r="H13" s="195">
        <v>5206.8100000000004</v>
      </c>
    </row>
    <row r="14" spans="1:8">
      <c r="A14" s="38">
        <v>1998</v>
      </c>
      <c r="B14" s="195">
        <v>8218.35</v>
      </c>
      <c r="C14" s="195">
        <v>3644.53</v>
      </c>
      <c r="D14" s="195">
        <v>1452.76</v>
      </c>
      <c r="E14" s="195">
        <v>6619.96</v>
      </c>
      <c r="F14" s="195">
        <v>4845.9399999999996</v>
      </c>
      <c r="G14" s="195">
        <v>1022.38</v>
      </c>
      <c r="H14" s="195">
        <v>5118.8900000000003</v>
      </c>
    </row>
    <row r="15" spans="1:8">
      <c r="A15" s="38">
        <v>1999</v>
      </c>
      <c r="B15" s="195">
        <v>7852.25</v>
      </c>
      <c r="C15" s="195">
        <v>3600.18</v>
      </c>
      <c r="D15" s="195">
        <v>1401.19</v>
      </c>
      <c r="E15" s="195">
        <v>6396.48</v>
      </c>
      <c r="F15" s="195">
        <v>4747.1400000000003</v>
      </c>
      <c r="G15" s="195">
        <v>1005.57</v>
      </c>
      <c r="H15" s="195">
        <v>4719.97</v>
      </c>
    </row>
    <row r="16" spans="1:8">
      <c r="A16" s="38">
        <v>2000</v>
      </c>
      <c r="B16" s="195">
        <v>7706.69</v>
      </c>
      <c r="C16" s="195">
        <v>3701.79</v>
      </c>
      <c r="D16" s="195">
        <v>1326.46</v>
      </c>
      <c r="E16" s="195">
        <v>6277.69</v>
      </c>
      <c r="F16" s="195">
        <v>4898.45</v>
      </c>
      <c r="G16" s="195">
        <v>1009.72</v>
      </c>
      <c r="H16" s="195">
        <v>4800.7299999999996</v>
      </c>
    </row>
    <row r="17" spans="1:8">
      <c r="A17" s="38">
        <v>2001</v>
      </c>
      <c r="B17" s="195">
        <v>7291.61</v>
      </c>
      <c r="C17" s="195">
        <v>3697.99</v>
      </c>
      <c r="D17" s="195">
        <v>1326.32</v>
      </c>
      <c r="E17" s="195">
        <v>6052.41</v>
      </c>
      <c r="F17" s="195">
        <v>5003.8100000000004</v>
      </c>
      <c r="G17" s="195">
        <v>1006.03</v>
      </c>
      <c r="H17" s="195">
        <v>4871.0600000000004</v>
      </c>
    </row>
    <row r="18" spans="1:8">
      <c r="A18" s="38">
        <v>2002</v>
      </c>
      <c r="B18" s="195">
        <v>6433.72</v>
      </c>
      <c r="C18" s="195">
        <v>3743.83</v>
      </c>
      <c r="D18" s="195">
        <v>1299.26</v>
      </c>
      <c r="E18" s="195">
        <v>5384.72</v>
      </c>
      <c r="F18" s="195">
        <v>5055.08</v>
      </c>
      <c r="G18" s="195">
        <v>1010.45</v>
      </c>
      <c r="H18" s="195">
        <v>4358.2</v>
      </c>
    </row>
    <row r="19" spans="1:8">
      <c r="A19" s="38">
        <v>2003</v>
      </c>
      <c r="B19" s="195">
        <v>6935.56</v>
      </c>
      <c r="C19" s="195">
        <v>3735.97</v>
      </c>
      <c r="D19" s="195">
        <v>1322.79</v>
      </c>
      <c r="E19" s="195">
        <v>5505.14</v>
      </c>
      <c r="F19" s="195">
        <v>5195.45</v>
      </c>
      <c r="G19" s="195">
        <v>1017.29</v>
      </c>
      <c r="H19" s="195">
        <v>3947.89</v>
      </c>
    </row>
    <row r="20" spans="1:8">
      <c r="A20" s="38">
        <v>2004</v>
      </c>
      <c r="B20" s="195">
        <v>7490.08</v>
      </c>
      <c r="C20" s="195">
        <v>3898.93</v>
      </c>
      <c r="D20" s="195">
        <v>1351.1</v>
      </c>
      <c r="E20" s="195">
        <v>6157.7</v>
      </c>
      <c r="F20" s="195">
        <v>5450.54</v>
      </c>
      <c r="G20" s="195">
        <v>1039.28</v>
      </c>
      <c r="H20" s="195">
        <v>4587.13</v>
      </c>
    </row>
    <row r="21" spans="1:8">
      <c r="A21" s="38">
        <v>2005</v>
      </c>
      <c r="B21" s="195">
        <v>8098.26</v>
      </c>
      <c r="C21" s="195">
        <v>3974.24</v>
      </c>
      <c r="D21" s="195">
        <v>1363.59</v>
      </c>
      <c r="E21" s="195">
        <v>6561.62</v>
      </c>
      <c r="F21" s="195">
        <v>5693.18</v>
      </c>
      <c r="G21" s="195">
        <v>1064.9000000000001</v>
      </c>
      <c r="H21" s="195">
        <v>4972.57</v>
      </c>
    </row>
    <row r="22" spans="1:8">
      <c r="A22" s="38">
        <v>2006</v>
      </c>
      <c r="B22" s="195">
        <v>8696.31</v>
      </c>
      <c r="C22" s="195">
        <v>4086.56</v>
      </c>
      <c r="D22" s="195">
        <v>1396.52</v>
      </c>
      <c r="E22" s="195">
        <v>7006.15</v>
      </c>
      <c r="F22" s="195">
        <v>5892.3</v>
      </c>
      <c r="G22" s="195">
        <v>1095.58</v>
      </c>
      <c r="H22" s="195">
        <v>5370.03</v>
      </c>
    </row>
    <row r="23" spans="1:8">
      <c r="A23" s="38">
        <v>2007</v>
      </c>
      <c r="B23" s="195">
        <v>9353.48</v>
      </c>
      <c r="C23" s="195">
        <v>4273.6400000000003</v>
      </c>
      <c r="D23" s="195">
        <v>1463.93</v>
      </c>
      <c r="E23" s="195">
        <v>7517.02</v>
      </c>
      <c r="F23" s="195">
        <v>6105.05</v>
      </c>
      <c r="G23" s="195">
        <v>1125.02</v>
      </c>
      <c r="H23" s="195">
        <v>5709.92</v>
      </c>
    </row>
    <row r="24" spans="1:8">
      <c r="A24" s="38" t="s">
        <v>246</v>
      </c>
      <c r="B24" s="195">
        <v>9884.8700000000008</v>
      </c>
      <c r="C24" s="195">
        <v>4448.04</v>
      </c>
      <c r="D24" s="195">
        <v>1521.41</v>
      </c>
      <c r="E24" s="195">
        <v>8161.47</v>
      </c>
      <c r="F24" s="195">
        <v>6235.18</v>
      </c>
      <c r="G24" s="195">
        <v>1173.25</v>
      </c>
      <c r="H24" s="195">
        <v>5883.81</v>
      </c>
    </row>
    <row r="25" spans="1:8">
      <c r="B25" s="33" t="s">
        <v>229</v>
      </c>
      <c r="C25" s="33" t="s">
        <v>229</v>
      </c>
      <c r="D25" s="33" t="s">
        <v>229</v>
      </c>
      <c r="E25" s="33" t="s">
        <v>229</v>
      </c>
      <c r="F25" s="33" t="s">
        <v>229</v>
      </c>
      <c r="G25" s="33" t="s">
        <v>229</v>
      </c>
      <c r="H25" s="33" t="s">
        <v>229</v>
      </c>
    </row>
    <row r="26" spans="1:8" s="36" customFormat="1">
      <c r="A26" s="35" t="s">
        <v>243</v>
      </c>
    </row>
  </sheetData>
  <phoneticPr fontId="2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BV33"/>
  <sheetViews>
    <sheetView showGridLines="0" workbookViewId="0">
      <pane xSplit="2" ySplit="6" topLeftCell="AS7" activePane="bottomRight" state="frozen"/>
      <selection activeCell="C58" sqref="C58"/>
      <selection pane="topRight" activeCell="C58" sqref="C58"/>
      <selection pane="bottomLeft" activeCell="C58" sqref="C58"/>
      <selection pane="bottomRight" activeCell="A5" sqref="A5"/>
    </sheetView>
  </sheetViews>
  <sheetFormatPr baseColWidth="10" defaultRowHeight="12.75"/>
  <cols>
    <col min="1" max="1" width="36" style="203" customWidth="1"/>
    <col min="2" max="2" width="3.28515625" style="203" customWidth="1"/>
    <col min="3" max="3" width="3.28515625" style="203" bestFit="1" customWidth="1"/>
    <col min="4" max="4" width="5" style="203" bestFit="1" customWidth="1"/>
    <col min="5" max="5" width="3.28515625" style="203" bestFit="1" customWidth="1"/>
    <col min="6" max="6" width="5" style="203" bestFit="1" customWidth="1"/>
    <col min="7" max="7" width="3.28515625" style="203" bestFit="1" customWidth="1"/>
    <col min="8" max="8" width="5" style="203" bestFit="1" customWidth="1"/>
    <col min="9" max="9" width="3.28515625" style="203" bestFit="1" customWidth="1"/>
    <col min="10" max="10" width="5" style="203" bestFit="1" customWidth="1"/>
    <col min="11" max="11" width="3.28515625" style="203" bestFit="1" customWidth="1"/>
    <col min="12" max="12" width="5.7109375" style="203" bestFit="1" customWidth="1"/>
    <col min="13" max="13" width="3.28515625" style="203" bestFit="1" customWidth="1"/>
    <col min="14" max="14" width="5" style="203" bestFit="1" customWidth="1"/>
    <col min="15" max="15" width="3.28515625" style="203" bestFit="1" customWidth="1"/>
    <col min="16" max="16" width="5.7109375" style="203" bestFit="1" customWidth="1"/>
    <col min="17" max="17" width="3.28515625" style="203" bestFit="1" customWidth="1"/>
    <col min="18" max="18" width="5.7109375" style="203" bestFit="1" customWidth="1"/>
    <col min="19" max="19" width="3.28515625" style="203" bestFit="1" customWidth="1"/>
    <col min="20" max="20" width="5" style="203" bestFit="1" customWidth="1"/>
    <col min="21" max="21" width="3.28515625" style="203" bestFit="1" customWidth="1"/>
    <col min="22" max="22" width="5" style="203" bestFit="1" customWidth="1"/>
    <col min="23" max="23" width="3.28515625" style="203" bestFit="1" customWidth="1"/>
    <col min="24" max="24" width="5" style="203" bestFit="1" customWidth="1"/>
    <col min="25" max="25" width="3.28515625" style="203" bestFit="1" customWidth="1"/>
    <col min="26" max="26" width="5" style="203" bestFit="1" customWidth="1"/>
    <col min="27" max="27" width="3.28515625" style="203" bestFit="1" customWidth="1"/>
    <col min="28" max="28" width="5" style="203" bestFit="1" customWidth="1"/>
    <col min="29" max="29" width="3.28515625" style="203" bestFit="1" customWidth="1"/>
    <col min="30" max="30" width="5" style="203" bestFit="1" customWidth="1"/>
    <col min="31" max="31" width="3.28515625" style="203" bestFit="1" customWidth="1"/>
    <col min="32" max="32" width="5" style="203" bestFit="1" customWidth="1"/>
    <col min="33" max="33" width="3.28515625" style="203" bestFit="1" customWidth="1"/>
    <col min="34" max="34" width="5" style="203" bestFit="1" customWidth="1"/>
    <col min="35" max="35" width="3.28515625" style="203" bestFit="1" customWidth="1"/>
    <col min="36" max="36" width="5.7109375" style="203" bestFit="1" customWidth="1"/>
    <col min="37" max="37" width="3.28515625" style="203" bestFit="1" customWidth="1"/>
    <col min="38" max="38" width="5" style="203" bestFit="1" customWidth="1"/>
    <col min="39" max="39" width="3.28515625" style="203" bestFit="1" customWidth="1"/>
    <col min="40" max="40" width="5" style="203" bestFit="1" customWidth="1"/>
    <col min="41" max="41" width="3.28515625" style="203" bestFit="1" customWidth="1"/>
    <col min="42" max="42" width="5.7109375" style="203" bestFit="1" customWidth="1"/>
    <col min="43" max="43" width="3.28515625" style="203" bestFit="1" customWidth="1"/>
    <col min="44" max="44" width="5.7109375" style="203" bestFit="1" customWidth="1"/>
    <col min="45" max="45" width="3.28515625" style="203" bestFit="1" customWidth="1"/>
    <col min="46" max="46" width="5" style="203" bestFit="1" customWidth="1"/>
    <col min="47" max="47" width="3.28515625" style="203" bestFit="1" customWidth="1"/>
    <col min="48" max="48" width="5.7109375" style="203" bestFit="1" customWidth="1"/>
    <col min="49" max="49" width="3.28515625" style="203" bestFit="1" customWidth="1"/>
    <col min="50" max="50" width="5.7109375" style="203" bestFit="1" customWidth="1"/>
    <col min="51" max="51" width="3.28515625" style="203" bestFit="1" customWidth="1"/>
    <col min="52" max="52" width="5.7109375" style="203" bestFit="1" customWidth="1"/>
    <col min="53" max="53" width="3.28515625" style="203" bestFit="1" customWidth="1"/>
    <col min="54" max="54" width="5" style="203" bestFit="1" customWidth="1"/>
    <col min="55" max="55" width="3.28515625" style="203" bestFit="1" customWidth="1"/>
    <col min="56" max="56" width="5.7109375" style="203" bestFit="1" customWidth="1"/>
    <col min="57" max="57" width="3.28515625" style="203" bestFit="1" customWidth="1"/>
    <col min="58" max="58" width="5" style="203" bestFit="1" customWidth="1"/>
    <col min="59" max="59" width="3.28515625" style="203" bestFit="1" customWidth="1"/>
    <col min="60" max="60" width="5" style="203" bestFit="1" customWidth="1"/>
    <col min="61" max="61" width="3.28515625" style="203" bestFit="1" customWidth="1"/>
    <col min="62" max="62" width="5" style="203" bestFit="1" customWidth="1"/>
    <col min="63" max="63" width="3.28515625" style="203" bestFit="1" customWidth="1"/>
    <col min="64" max="64" width="5" style="203" bestFit="1" customWidth="1"/>
    <col min="65" max="65" width="3.28515625" style="203" bestFit="1" customWidth="1"/>
    <col min="66" max="66" width="5" style="203" bestFit="1" customWidth="1"/>
    <col min="67" max="67" width="3.28515625" style="203" bestFit="1" customWidth="1"/>
    <col min="68" max="68" width="6.28515625" style="203" customWidth="1"/>
    <col min="69" max="69" width="3.28515625" style="203" bestFit="1" customWidth="1"/>
    <col min="70" max="70" width="6.85546875" style="203" customWidth="1"/>
    <col min="71" max="71" width="3.85546875" style="203" customWidth="1"/>
    <col min="72" max="72" width="6.42578125" style="203" customWidth="1"/>
    <col min="73" max="16384" width="11.42578125" style="203"/>
  </cols>
  <sheetData>
    <row r="1" spans="1:74">
      <c r="A1" s="259" t="s">
        <v>553</v>
      </c>
      <c r="B1" s="260"/>
    </row>
    <row r="2" spans="1:74">
      <c r="A2" s="202" t="s">
        <v>247</v>
      </c>
      <c r="B2" s="202"/>
    </row>
    <row r="3" spans="1:74">
      <c r="A3" s="203" t="s">
        <v>248</v>
      </c>
    </row>
    <row r="4" spans="1:74">
      <c r="A4" s="353" t="s">
        <v>599</v>
      </c>
    </row>
    <row r="5" spans="1:74" ht="15.75" customHeight="1">
      <c r="A5" s="261"/>
      <c r="B5" s="263"/>
    </row>
    <row r="6" spans="1:74" ht="13.5" customHeight="1">
      <c r="A6" s="262"/>
      <c r="B6" s="264" t="s">
        <v>229</v>
      </c>
    </row>
    <row r="7" spans="1:74" s="332" customFormat="1" ht="13.5" customHeight="1">
      <c r="A7" s="327" t="s">
        <v>554</v>
      </c>
      <c r="B7" s="328" t="s">
        <v>229</v>
      </c>
      <c r="C7" s="329"/>
      <c r="D7" s="330">
        <v>1980</v>
      </c>
      <c r="E7" s="328" t="s">
        <v>229</v>
      </c>
      <c r="F7" s="330">
        <v>1981</v>
      </c>
      <c r="G7" s="328" t="s">
        <v>229</v>
      </c>
      <c r="H7" s="330">
        <v>1982</v>
      </c>
      <c r="I7" s="328" t="s">
        <v>229</v>
      </c>
      <c r="J7" s="330">
        <v>1983</v>
      </c>
      <c r="K7" s="328" t="s">
        <v>229</v>
      </c>
      <c r="L7" s="330">
        <v>1984</v>
      </c>
      <c r="M7" s="328" t="s">
        <v>229</v>
      </c>
      <c r="N7" s="330">
        <v>1985</v>
      </c>
      <c r="O7" s="328" t="s">
        <v>229</v>
      </c>
      <c r="P7" s="330">
        <v>1986</v>
      </c>
      <c r="Q7" s="328" t="s">
        <v>229</v>
      </c>
      <c r="R7" s="330">
        <v>1987</v>
      </c>
      <c r="S7" s="328" t="s">
        <v>229</v>
      </c>
      <c r="T7" s="330">
        <v>1988</v>
      </c>
      <c r="U7" s="328" t="s">
        <v>229</v>
      </c>
      <c r="V7" s="330">
        <v>1989</v>
      </c>
      <c r="W7" s="328" t="s">
        <v>229</v>
      </c>
      <c r="X7" s="330">
        <v>1990</v>
      </c>
      <c r="Y7" s="328" t="s">
        <v>229</v>
      </c>
      <c r="Z7" s="330">
        <v>1991</v>
      </c>
      <c r="AA7" s="328" t="s">
        <v>229</v>
      </c>
      <c r="AB7" s="330">
        <v>1992</v>
      </c>
      <c r="AC7" s="328" t="s">
        <v>229</v>
      </c>
      <c r="AD7" s="330">
        <v>1993</v>
      </c>
      <c r="AE7" s="328" t="s">
        <v>229</v>
      </c>
      <c r="AF7" s="330">
        <v>1994</v>
      </c>
      <c r="AG7" s="328" t="s">
        <v>229</v>
      </c>
      <c r="AH7" s="330">
        <v>1995</v>
      </c>
      <c r="AI7" s="328" t="s">
        <v>229</v>
      </c>
      <c r="AJ7" s="330">
        <v>1996</v>
      </c>
      <c r="AK7" s="328" t="s">
        <v>229</v>
      </c>
      <c r="AL7" s="330">
        <v>1997</v>
      </c>
      <c r="AM7" s="328" t="s">
        <v>229</v>
      </c>
      <c r="AN7" s="330">
        <v>1998</v>
      </c>
      <c r="AO7" s="328" t="s">
        <v>229</v>
      </c>
      <c r="AP7" s="330">
        <v>1999</v>
      </c>
      <c r="AQ7" s="328" t="s">
        <v>229</v>
      </c>
      <c r="AR7" s="330">
        <v>2000</v>
      </c>
      <c r="AS7" s="328" t="s">
        <v>229</v>
      </c>
      <c r="AT7" s="330">
        <v>2001</v>
      </c>
      <c r="AU7" s="328" t="s">
        <v>229</v>
      </c>
      <c r="AV7" s="330">
        <v>2002</v>
      </c>
      <c r="AW7" s="328" t="s">
        <v>229</v>
      </c>
      <c r="AX7" s="330">
        <v>2003</v>
      </c>
      <c r="AY7" s="328" t="s">
        <v>229</v>
      </c>
      <c r="AZ7" s="330">
        <v>2004</v>
      </c>
      <c r="BA7" s="328" t="s">
        <v>229</v>
      </c>
      <c r="BB7" s="330">
        <v>2005</v>
      </c>
      <c r="BC7" s="328" t="s">
        <v>229</v>
      </c>
      <c r="BD7" s="330">
        <v>2006</v>
      </c>
      <c r="BE7" s="328" t="s">
        <v>229</v>
      </c>
      <c r="BF7" s="330">
        <v>2007</v>
      </c>
      <c r="BG7" s="328" t="s">
        <v>229</v>
      </c>
      <c r="BH7" s="330">
        <v>2008</v>
      </c>
      <c r="BI7" s="328" t="s">
        <v>229</v>
      </c>
      <c r="BJ7" s="330">
        <v>2009</v>
      </c>
      <c r="BK7" s="328" t="s">
        <v>229</v>
      </c>
      <c r="BL7" s="330">
        <v>2010</v>
      </c>
      <c r="BM7" s="328" t="s">
        <v>229</v>
      </c>
      <c r="BN7" s="330">
        <v>2011</v>
      </c>
      <c r="BO7" s="328" t="s">
        <v>229</v>
      </c>
      <c r="BP7" s="330">
        <v>2012</v>
      </c>
      <c r="BQ7" s="328"/>
      <c r="BR7" s="330">
        <v>2013</v>
      </c>
      <c r="BS7" s="331" t="s">
        <v>250</v>
      </c>
      <c r="BT7" s="330">
        <v>2014</v>
      </c>
      <c r="BU7" s="362">
        <v>2015</v>
      </c>
      <c r="BV7" s="362">
        <v>2016</v>
      </c>
    </row>
    <row r="8" spans="1:74" s="332" customFormat="1" ht="13.5" customHeight="1">
      <c r="A8" s="330" t="s">
        <v>16</v>
      </c>
      <c r="B8" s="331" t="s">
        <v>328</v>
      </c>
      <c r="C8" s="328" t="s">
        <v>229</v>
      </c>
      <c r="D8" s="333" t="s">
        <v>252</v>
      </c>
      <c r="E8" s="328" t="s">
        <v>229</v>
      </c>
      <c r="F8" s="333" t="s">
        <v>253</v>
      </c>
      <c r="G8" s="328" t="s">
        <v>229</v>
      </c>
      <c r="H8" s="333" t="s">
        <v>254</v>
      </c>
      <c r="I8" s="328" t="s">
        <v>229</v>
      </c>
      <c r="J8" s="333" t="s">
        <v>253</v>
      </c>
      <c r="K8" s="328" t="s">
        <v>229</v>
      </c>
      <c r="L8" s="333" t="s">
        <v>253</v>
      </c>
      <c r="M8" s="328" t="s">
        <v>229</v>
      </c>
      <c r="N8" s="333" t="s">
        <v>255</v>
      </c>
      <c r="O8" s="328" t="s">
        <v>229</v>
      </c>
      <c r="P8" s="333" t="s">
        <v>256</v>
      </c>
      <c r="Q8" s="328" t="s">
        <v>229</v>
      </c>
      <c r="R8" s="333" t="s">
        <v>257</v>
      </c>
      <c r="S8" s="328" t="s">
        <v>229</v>
      </c>
      <c r="T8" s="333" t="s">
        <v>258</v>
      </c>
      <c r="U8" s="328" t="s">
        <v>229</v>
      </c>
      <c r="V8" s="333" t="s">
        <v>259</v>
      </c>
      <c r="W8" s="328" t="s">
        <v>229</v>
      </c>
      <c r="X8" s="333" t="s">
        <v>260</v>
      </c>
      <c r="Y8" s="328" t="s">
        <v>229</v>
      </c>
      <c r="Z8" s="333" t="s">
        <v>261</v>
      </c>
      <c r="AA8" s="328" t="s">
        <v>229</v>
      </c>
      <c r="AB8" s="333">
        <v>7</v>
      </c>
      <c r="AC8" s="328" t="s">
        <v>229</v>
      </c>
      <c r="AD8" s="333" t="s">
        <v>262</v>
      </c>
      <c r="AE8" s="328" t="s">
        <v>229</v>
      </c>
      <c r="AF8" s="333" t="s">
        <v>263</v>
      </c>
      <c r="AG8" s="328" t="s">
        <v>229</v>
      </c>
      <c r="AH8" s="333" t="s">
        <v>264</v>
      </c>
      <c r="AI8" s="328" t="s">
        <v>229</v>
      </c>
      <c r="AJ8" s="333" t="s">
        <v>265</v>
      </c>
      <c r="AK8" s="328" t="s">
        <v>229</v>
      </c>
      <c r="AL8" s="333" t="s">
        <v>266</v>
      </c>
      <c r="AM8" s="328" t="s">
        <v>229</v>
      </c>
      <c r="AN8" s="333" t="s">
        <v>138</v>
      </c>
      <c r="AO8" s="328" t="s">
        <v>229</v>
      </c>
      <c r="AP8" s="333" t="s">
        <v>267</v>
      </c>
      <c r="AQ8" s="328" t="s">
        <v>229</v>
      </c>
      <c r="AR8" s="333" t="s">
        <v>268</v>
      </c>
      <c r="AS8" s="328" t="s">
        <v>229</v>
      </c>
      <c r="AT8" s="333" t="s">
        <v>269</v>
      </c>
      <c r="AU8" s="328" t="s">
        <v>229</v>
      </c>
      <c r="AV8" s="333" t="s">
        <v>270</v>
      </c>
      <c r="AW8" s="328" t="s">
        <v>229</v>
      </c>
      <c r="AX8" s="333" t="s">
        <v>115</v>
      </c>
      <c r="AY8" s="331" t="s">
        <v>298</v>
      </c>
      <c r="AZ8" s="333" t="s">
        <v>272</v>
      </c>
      <c r="BA8" s="331" t="s">
        <v>298</v>
      </c>
      <c r="BB8" s="333" t="s">
        <v>273</v>
      </c>
      <c r="BC8" s="331" t="s">
        <v>298</v>
      </c>
      <c r="BD8" s="333" t="s">
        <v>274</v>
      </c>
      <c r="BE8" s="331" t="s">
        <v>298</v>
      </c>
      <c r="BF8" s="333" t="s">
        <v>275</v>
      </c>
      <c r="BG8" s="331" t="s">
        <v>298</v>
      </c>
      <c r="BH8" s="333" t="s">
        <v>142</v>
      </c>
      <c r="BI8" s="331" t="s">
        <v>298</v>
      </c>
      <c r="BJ8" s="333" t="s">
        <v>276</v>
      </c>
      <c r="BK8" s="331" t="s">
        <v>298</v>
      </c>
      <c r="BL8" s="333" t="s">
        <v>259</v>
      </c>
      <c r="BM8" s="331" t="s">
        <v>298</v>
      </c>
      <c r="BN8" s="333" t="s">
        <v>277</v>
      </c>
      <c r="BO8" s="331" t="s">
        <v>298</v>
      </c>
      <c r="BP8" s="333" t="s">
        <v>277</v>
      </c>
      <c r="BQ8" s="331" t="s">
        <v>229</v>
      </c>
      <c r="BR8" s="333" t="s">
        <v>280</v>
      </c>
      <c r="BS8" s="331" t="s">
        <v>355</v>
      </c>
      <c r="BT8" s="333">
        <v>7.3</v>
      </c>
      <c r="BU8" s="332">
        <v>6.5</v>
      </c>
      <c r="BV8" s="332">
        <v>8.5</v>
      </c>
    </row>
    <row r="9" spans="1:74" s="332" customFormat="1" ht="13.5" customHeight="1">
      <c r="A9" s="330" t="s">
        <v>555</v>
      </c>
      <c r="B9" s="328" t="s">
        <v>229</v>
      </c>
      <c r="C9" s="328" t="s">
        <v>229</v>
      </c>
      <c r="D9" s="334" t="s">
        <v>76</v>
      </c>
      <c r="E9" s="328" t="s">
        <v>229</v>
      </c>
      <c r="F9" s="333" t="s">
        <v>257</v>
      </c>
      <c r="G9" s="331" t="s">
        <v>533</v>
      </c>
      <c r="H9" s="333" t="s">
        <v>307</v>
      </c>
      <c r="I9" s="331" t="s">
        <v>533</v>
      </c>
      <c r="J9" s="333" t="s">
        <v>275</v>
      </c>
      <c r="K9" s="331" t="s">
        <v>533</v>
      </c>
      <c r="L9" s="333" t="s">
        <v>147</v>
      </c>
      <c r="M9" s="331" t="s">
        <v>533</v>
      </c>
      <c r="N9" s="333" t="s">
        <v>286</v>
      </c>
      <c r="O9" s="331" t="s">
        <v>533</v>
      </c>
      <c r="P9" s="333">
        <v>7</v>
      </c>
      <c r="Q9" s="331" t="s">
        <v>533</v>
      </c>
      <c r="R9" s="333" t="s">
        <v>277</v>
      </c>
      <c r="S9" s="331" t="s">
        <v>533</v>
      </c>
      <c r="T9" s="333" t="s">
        <v>273</v>
      </c>
      <c r="U9" s="331" t="s">
        <v>533</v>
      </c>
      <c r="V9" s="333" t="s">
        <v>324</v>
      </c>
      <c r="W9" s="331" t="s">
        <v>533</v>
      </c>
      <c r="X9" s="333" t="s">
        <v>325</v>
      </c>
      <c r="Y9" s="331" t="s">
        <v>533</v>
      </c>
      <c r="Z9" s="333" t="s">
        <v>286</v>
      </c>
      <c r="AA9" s="331" t="s">
        <v>533</v>
      </c>
      <c r="AB9" s="333" t="s">
        <v>287</v>
      </c>
      <c r="AC9" s="331" t="s">
        <v>533</v>
      </c>
      <c r="AD9" s="333" t="s">
        <v>286</v>
      </c>
      <c r="AE9" s="331" t="s">
        <v>533</v>
      </c>
      <c r="AF9" s="333" t="s">
        <v>326</v>
      </c>
      <c r="AG9" s="331" t="s">
        <v>533</v>
      </c>
      <c r="AH9" s="333" t="s">
        <v>144</v>
      </c>
      <c r="AI9" s="331" t="s">
        <v>551</v>
      </c>
      <c r="AJ9" s="333" t="s">
        <v>282</v>
      </c>
      <c r="AK9" s="331" t="s">
        <v>533</v>
      </c>
      <c r="AL9" s="333" t="s">
        <v>306</v>
      </c>
      <c r="AM9" s="331" t="s">
        <v>533</v>
      </c>
      <c r="AN9" s="333" t="s">
        <v>255</v>
      </c>
      <c r="AO9" s="331" t="s">
        <v>533</v>
      </c>
      <c r="AP9" s="333" t="s">
        <v>277</v>
      </c>
      <c r="AQ9" s="331" t="s">
        <v>533</v>
      </c>
      <c r="AR9" s="333" t="s">
        <v>327</v>
      </c>
      <c r="AS9" s="331" t="s">
        <v>328</v>
      </c>
      <c r="AT9" s="333" t="s">
        <v>275</v>
      </c>
      <c r="AU9" s="331" t="s">
        <v>328</v>
      </c>
      <c r="AV9" s="333" t="s">
        <v>276</v>
      </c>
      <c r="AW9" s="331" t="s">
        <v>328</v>
      </c>
      <c r="AX9" s="333" t="s">
        <v>317</v>
      </c>
      <c r="AY9" s="331" t="s">
        <v>328</v>
      </c>
      <c r="AZ9" s="333" t="s">
        <v>291</v>
      </c>
      <c r="BA9" s="331" t="s">
        <v>328</v>
      </c>
      <c r="BB9" s="333" t="s">
        <v>297</v>
      </c>
      <c r="BC9" s="331" t="s">
        <v>328</v>
      </c>
      <c r="BD9" s="333">
        <v>8</v>
      </c>
      <c r="BE9" s="331" t="s">
        <v>328</v>
      </c>
      <c r="BF9" s="333" t="s">
        <v>259</v>
      </c>
      <c r="BG9" s="331" t="s">
        <v>328</v>
      </c>
      <c r="BH9" s="333" t="s">
        <v>279</v>
      </c>
      <c r="BI9" s="331" t="s">
        <v>328</v>
      </c>
      <c r="BJ9" s="333" t="s">
        <v>142</v>
      </c>
      <c r="BK9" s="331" t="s">
        <v>250</v>
      </c>
      <c r="BL9" s="333" t="s">
        <v>261</v>
      </c>
      <c r="BM9" s="331" t="s">
        <v>250</v>
      </c>
      <c r="BN9" s="333">
        <v>3.8</v>
      </c>
      <c r="BO9" s="331" t="s">
        <v>250</v>
      </c>
      <c r="BP9" s="333">
        <v>3.2</v>
      </c>
      <c r="BQ9" s="331" t="s">
        <v>229</v>
      </c>
      <c r="BR9" s="333">
        <v>4</v>
      </c>
      <c r="BS9" s="331" t="s">
        <v>229</v>
      </c>
      <c r="BT9" s="352">
        <v>3.5</v>
      </c>
      <c r="BU9" s="333">
        <v>4.4000000000000004</v>
      </c>
      <c r="BV9" s="333">
        <v>4.9000000000000004</v>
      </c>
    </row>
    <row r="10" spans="1:74" s="332" customFormat="1" ht="13.5" customHeight="1">
      <c r="A10" s="330" t="s">
        <v>17</v>
      </c>
      <c r="B10" s="331" t="s">
        <v>329</v>
      </c>
      <c r="C10" s="328" t="s">
        <v>229</v>
      </c>
      <c r="D10" s="333" t="s">
        <v>258</v>
      </c>
      <c r="E10" s="328" t="s">
        <v>229</v>
      </c>
      <c r="F10" s="333" t="s">
        <v>142</v>
      </c>
      <c r="G10" s="328" t="s">
        <v>229</v>
      </c>
      <c r="H10" s="333" t="s">
        <v>258</v>
      </c>
      <c r="I10" s="328" t="s">
        <v>229</v>
      </c>
      <c r="J10" s="333" t="s">
        <v>279</v>
      </c>
      <c r="K10" s="328" t="s">
        <v>229</v>
      </c>
      <c r="L10" s="333" t="s">
        <v>280</v>
      </c>
      <c r="M10" s="328" t="s">
        <v>229</v>
      </c>
      <c r="N10" s="333" t="s">
        <v>254</v>
      </c>
      <c r="O10" s="328" t="s">
        <v>229</v>
      </c>
      <c r="P10" s="333" t="s">
        <v>144</v>
      </c>
      <c r="Q10" s="328" t="s">
        <v>229</v>
      </c>
      <c r="R10" s="333" t="s">
        <v>281</v>
      </c>
      <c r="S10" s="328" t="s">
        <v>229</v>
      </c>
      <c r="T10" s="333" t="s">
        <v>282</v>
      </c>
      <c r="U10" s="328" t="s">
        <v>229</v>
      </c>
      <c r="V10" s="333" t="s">
        <v>283</v>
      </c>
      <c r="W10" s="328" t="s">
        <v>229</v>
      </c>
      <c r="X10" s="333" t="s">
        <v>284</v>
      </c>
      <c r="Y10" s="328" t="s">
        <v>229</v>
      </c>
      <c r="Z10" s="333" t="s">
        <v>285</v>
      </c>
      <c r="AA10" s="328" t="s">
        <v>229</v>
      </c>
      <c r="AB10" s="333" t="s">
        <v>286</v>
      </c>
      <c r="AC10" s="328" t="s">
        <v>229</v>
      </c>
      <c r="AD10" s="333" t="s">
        <v>287</v>
      </c>
      <c r="AE10" s="328" t="s">
        <v>229</v>
      </c>
      <c r="AF10" s="333" t="s">
        <v>288</v>
      </c>
      <c r="AG10" s="328" t="s">
        <v>229</v>
      </c>
      <c r="AH10" s="333" t="s">
        <v>253</v>
      </c>
      <c r="AI10" s="328" t="s">
        <v>229</v>
      </c>
      <c r="AJ10" s="333" t="s">
        <v>287</v>
      </c>
      <c r="AK10" s="328" t="s">
        <v>229</v>
      </c>
      <c r="AL10" s="333" t="s">
        <v>289</v>
      </c>
      <c r="AM10" s="328" t="s">
        <v>229</v>
      </c>
      <c r="AN10" s="333" t="s">
        <v>290</v>
      </c>
      <c r="AO10" s="328" t="s">
        <v>229</v>
      </c>
      <c r="AP10" s="333" t="s">
        <v>290</v>
      </c>
      <c r="AQ10" s="328" t="s">
        <v>229</v>
      </c>
      <c r="AR10" s="333" t="s">
        <v>280</v>
      </c>
      <c r="AS10" s="328" t="s">
        <v>229</v>
      </c>
      <c r="AT10" s="333" t="s">
        <v>291</v>
      </c>
      <c r="AU10" s="328" t="s">
        <v>229</v>
      </c>
      <c r="AV10" s="333" t="s">
        <v>292</v>
      </c>
      <c r="AW10" s="331" t="s">
        <v>332</v>
      </c>
      <c r="AX10" s="333" t="s">
        <v>294</v>
      </c>
      <c r="AY10" s="331" t="s">
        <v>332</v>
      </c>
      <c r="AZ10" s="333" t="s">
        <v>263</v>
      </c>
      <c r="BA10" s="331" t="s">
        <v>332</v>
      </c>
      <c r="BB10" s="333" t="s">
        <v>295</v>
      </c>
      <c r="BC10" s="331" t="s">
        <v>332</v>
      </c>
      <c r="BD10" s="333">
        <v>10</v>
      </c>
      <c r="BE10" s="331" t="s">
        <v>332</v>
      </c>
      <c r="BF10" s="333" t="s">
        <v>296</v>
      </c>
      <c r="BG10" s="331" t="s">
        <v>332</v>
      </c>
      <c r="BH10" s="333" t="s">
        <v>142</v>
      </c>
      <c r="BI10" s="331" t="s">
        <v>332</v>
      </c>
      <c r="BJ10" s="333" t="s">
        <v>297</v>
      </c>
      <c r="BK10" s="331" t="s">
        <v>332</v>
      </c>
      <c r="BL10" s="333" t="s">
        <v>279</v>
      </c>
      <c r="BM10" s="331" t="s">
        <v>332</v>
      </c>
      <c r="BN10" s="333">
        <v>6</v>
      </c>
      <c r="BO10" s="331" t="s">
        <v>332</v>
      </c>
      <c r="BP10" s="333" t="s">
        <v>303</v>
      </c>
      <c r="BQ10" s="331" t="s">
        <v>229</v>
      </c>
      <c r="BR10" s="333">
        <v>5.4</v>
      </c>
      <c r="BT10" s="333">
        <v>7.8</v>
      </c>
      <c r="BU10" s="332">
        <v>9.3000000000000007</v>
      </c>
      <c r="BV10" s="332">
        <v>13</v>
      </c>
    </row>
    <row r="11" spans="1:74" s="332" customFormat="1" ht="13.5" customHeight="1">
      <c r="A11" s="330" t="s">
        <v>30</v>
      </c>
      <c r="B11" s="331" t="s">
        <v>339</v>
      </c>
      <c r="C11" s="328" t="s">
        <v>229</v>
      </c>
      <c r="D11" s="333" t="s">
        <v>335</v>
      </c>
      <c r="E11" s="328" t="s">
        <v>229</v>
      </c>
      <c r="F11" s="333" t="s">
        <v>319</v>
      </c>
      <c r="G11" s="328" t="s">
        <v>229</v>
      </c>
      <c r="H11" s="333" t="s">
        <v>532</v>
      </c>
      <c r="I11" s="328" t="s">
        <v>229</v>
      </c>
      <c r="J11" s="333" t="s">
        <v>534</v>
      </c>
      <c r="K11" s="328" t="s">
        <v>229</v>
      </c>
      <c r="L11" s="333" t="s">
        <v>320</v>
      </c>
      <c r="M11" s="328" t="s">
        <v>229</v>
      </c>
      <c r="N11" s="333" t="s">
        <v>320</v>
      </c>
      <c r="O11" s="328" t="s">
        <v>229</v>
      </c>
      <c r="P11" s="333" t="s">
        <v>467</v>
      </c>
      <c r="Q11" s="328" t="s">
        <v>229</v>
      </c>
      <c r="R11" s="333">
        <v>11</v>
      </c>
      <c r="S11" s="328" t="s">
        <v>229</v>
      </c>
      <c r="T11" s="333" t="s">
        <v>295</v>
      </c>
      <c r="U11" s="328" t="s">
        <v>229</v>
      </c>
      <c r="V11" s="333" t="s">
        <v>142</v>
      </c>
      <c r="W11" s="328" t="s">
        <v>229</v>
      </c>
      <c r="X11" s="333" t="s">
        <v>145</v>
      </c>
      <c r="Y11" s="328" t="s">
        <v>229</v>
      </c>
      <c r="Z11" s="333" t="s">
        <v>307</v>
      </c>
      <c r="AA11" s="328" t="s">
        <v>229</v>
      </c>
      <c r="AB11" s="333" t="s">
        <v>279</v>
      </c>
      <c r="AC11" s="328" t="s">
        <v>229</v>
      </c>
      <c r="AD11" s="333" t="s">
        <v>261</v>
      </c>
      <c r="AE11" s="328" t="s">
        <v>229</v>
      </c>
      <c r="AF11" s="333" t="s">
        <v>145</v>
      </c>
      <c r="AG11" s="328" t="s">
        <v>229</v>
      </c>
      <c r="AH11" s="333" t="s">
        <v>260</v>
      </c>
      <c r="AI11" s="328" t="s">
        <v>229</v>
      </c>
      <c r="AJ11" s="333" t="s">
        <v>331</v>
      </c>
      <c r="AK11" s="328" t="s">
        <v>229</v>
      </c>
      <c r="AL11" s="333" t="s">
        <v>255</v>
      </c>
      <c r="AM11" s="328" t="s">
        <v>229</v>
      </c>
      <c r="AN11" s="333" t="s">
        <v>331</v>
      </c>
      <c r="AO11" s="331" t="s">
        <v>394</v>
      </c>
      <c r="AP11" s="333" t="s">
        <v>314</v>
      </c>
      <c r="AQ11" s="331" t="s">
        <v>394</v>
      </c>
      <c r="AR11" s="333" t="s">
        <v>333</v>
      </c>
      <c r="AS11" s="331" t="s">
        <v>394</v>
      </c>
      <c r="AT11" s="333" t="s">
        <v>324</v>
      </c>
      <c r="AU11" s="331" t="s">
        <v>394</v>
      </c>
      <c r="AV11" s="333" t="s">
        <v>295</v>
      </c>
      <c r="AW11" s="331" t="s">
        <v>394</v>
      </c>
      <c r="AX11" s="333" t="s">
        <v>334</v>
      </c>
      <c r="AY11" s="331" t="s">
        <v>394</v>
      </c>
      <c r="AZ11" s="333">
        <v>10</v>
      </c>
      <c r="BA11" s="331" t="s">
        <v>394</v>
      </c>
      <c r="BB11" s="333" t="s">
        <v>317</v>
      </c>
      <c r="BC11" s="331" t="s">
        <v>394</v>
      </c>
      <c r="BD11" s="333" t="s">
        <v>259</v>
      </c>
      <c r="BE11" s="331" t="s">
        <v>394</v>
      </c>
      <c r="BF11" s="333" t="s">
        <v>280</v>
      </c>
      <c r="BG11" s="331" t="s">
        <v>394</v>
      </c>
      <c r="BH11" s="333" t="s">
        <v>145</v>
      </c>
      <c r="BI11" s="331" t="s">
        <v>394</v>
      </c>
      <c r="BJ11" s="333" t="s">
        <v>333</v>
      </c>
      <c r="BK11" s="331" t="s">
        <v>394</v>
      </c>
      <c r="BL11" s="333" t="s">
        <v>307</v>
      </c>
      <c r="BM11" s="331" t="s">
        <v>552</v>
      </c>
      <c r="BN11" s="333" t="s">
        <v>280</v>
      </c>
      <c r="BO11" s="331" t="s">
        <v>552</v>
      </c>
      <c r="BP11" s="333" t="s">
        <v>331</v>
      </c>
      <c r="BQ11" s="331" t="s">
        <v>229</v>
      </c>
      <c r="BR11" s="333" t="s">
        <v>257</v>
      </c>
      <c r="BS11" s="331" t="s">
        <v>229</v>
      </c>
      <c r="BT11" s="333">
        <v>6.4</v>
      </c>
      <c r="BU11" s="332">
        <v>6.2</v>
      </c>
      <c r="BV11" s="332">
        <v>6.5</v>
      </c>
    </row>
    <row r="12" spans="1:74" s="332" customFormat="1" ht="13.5" customHeight="1">
      <c r="A12" s="330" t="s">
        <v>18</v>
      </c>
      <c r="B12" s="331" t="s">
        <v>293</v>
      </c>
      <c r="C12" s="328" t="s">
        <v>229</v>
      </c>
      <c r="D12" s="333" t="s">
        <v>299</v>
      </c>
      <c r="E12" s="328" t="s">
        <v>229</v>
      </c>
      <c r="F12" s="333" t="s">
        <v>300</v>
      </c>
      <c r="G12" s="328" t="s">
        <v>229</v>
      </c>
      <c r="H12" s="333" t="s">
        <v>256</v>
      </c>
      <c r="I12" s="328" t="s">
        <v>229</v>
      </c>
      <c r="J12" s="333" t="s">
        <v>301</v>
      </c>
      <c r="K12" s="328" t="s">
        <v>229</v>
      </c>
      <c r="L12" s="333" t="s">
        <v>260</v>
      </c>
      <c r="M12" s="328" t="s">
        <v>229</v>
      </c>
      <c r="N12" s="333" t="s">
        <v>302</v>
      </c>
      <c r="O12" s="328" t="s">
        <v>229</v>
      </c>
      <c r="P12" s="333" t="s">
        <v>255</v>
      </c>
      <c r="Q12" s="328" t="s">
        <v>229</v>
      </c>
      <c r="R12" s="333" t="s">
        <v>303</v>
      </c>
      <c r="S12" s="328" t="s">
        <v>229</v>
      </c>
      <c r="T12" s="333" t="s">
        <v>304</v>
      </c>
      <c r="U12" s="328" t="s">
        <v>229</v>
      </c>
      <c r="V12" s="333" t="s">
        <v>255</v>
      </c>
      <c r="W12" s="328" t="s">
        <v>229</v>
      </c>
      <c r="X12" s="333" t="s">
        <v>305</v>
      </c>
      <c r="Y12" s="328" t="s">
        <v>229</v>
      </c>
      <c r="Z12" s="333" t="s">
        <v>288</v>
      </c>
      <c r="AA12" s="328" t="s">
        <v>229</v>
      </c>
      <c r="AB12" s="333" t="s">
        <v>254</v>
      </c>
      <c r="AC12" s="328" t="s">
        <v>229</v>
      </c>
      <c r="AD12" s="333" t="s">
        <v>288</v>
      </c>
      <c r="AE12" s="328" t="s">
        <v>229</v>
      </c>
      <c r="AF12" s="333" t="s">
        <v>306</v>
      </c>
      <c r="AG12" s="328" t="s">
        <v>229</v>
      </c>
      <c r="AH12" s="333" t="s">
        <v>254</v>
      </c>
      <c r="AI12" s="328" t="s">
        <v>229</v>
      </c>
      <c r="AJ12" s="333" t="s">
        <v>307</v>
      </c>
      <c r="AK12" s="328" t="s">
        <v>229</v>
      </c>
      <c r="AL12" s="333" t="s">
        <v>280</v>
      </c>
      <c r="AM12" s="328" t="s">
        <v>229</v>
      </c>
      <c r="AN12" s="333" t="s">
        <v>305</v>
      </c>
      <c r="AO12" s="328" t="s">
        <v>229</v>
      </c>
      <c r="AP12" s="333" t="s">
        <v>308</v>
      </c>
      <c r="AQ12" s="328" t="s">
        <v>229</v>
      </c>
      <c r="AR12" s="333">
        <v>10</v>
      </c>
      <c r="AS12" s="328" t="s">
        <v>229</v>
      </c>
      <c r="AT12" s="333" t="s">
        <v>309</v>
      </c>
      <c r="AU12" s="328" t="s">
        <v>229</v>
      </c>
      <c r="AV12" s="333" t="s">
        <v>310</v>
      </c>
      <c r="AW12" s="328" t="s">
        <v>229</v>
      </c>
      <c r="AX12" s="333" t="s">
        <v>311</v>
      </c>
      <c r="AY12" s="328" t="s">
        <v>229</v>
      </c>
      <c r="AZ12" s="333">
        <v>10</v>
      </c>
      <c r="BA12" s="328" t="s">
        <v>229</v>
      </c>
      <c r="BB12" s="333" t="s">
        <v>290</v>
      </c>
      <c r="BC12" s="328" t="s">
        <v>229</v>
      </c>
      <c r="BD12" s="333" t="s">
        <v>131</v>
      </c>
      <c r="BE12" s="328" t="s">
        <v>229</v>
      </c>
      <c r="BF12" s="333" t="s">
        <v>277</v>
      </c>
      <c r="BG12" s="328" t="s">
        <v>229</v>
      </c>
      <c r="BH12" s="333" t="s">
        <v>260</v>
      </c>
      <c r="BI12" s="328" t="s">
        <v>229</v>
      </c>
      <c r="BJ12" s="333" t="s">
        <v>307</v>
      </c>
      <c r="BK12" s="328" t="s">
        <v>229</v>
      </c>
      <c r="BL12" s="333">
        <v>7</v>
      </c>
      <c r="BM12" s="328" t="s">
        <v>229</v>
      </c>
      <c r="BN12" s="333" t="s">
        <v>261</v>
      </c>
      <c r="BO12" s="328" t="s">
        <v>229</v>
      </c>
      <c r="BP12" s="333" t="s">
        <v>255</v>
      </c>
      <c r="BQ12" s="328" t="s">
        <v>229</v>
      </c>
      <c r="BR12" s="333">
        <v>8.1</v>
      </c>
      <c r="BS12" s="328" t="s">
        <v>229</v>
      </c>
      <c r="BT12" s="333">
        <v>8</v>
      </c>
      <c r="BU12" s="361">
        <v>6.45</v>
      </c>
      <c r="BV12" s="361">
        <v>7.7</v>
      </c>
    </row>
    <row r="13" spans="1:74" s="332" customFormat="1" ht="13.5" customHeight="1">
      <c r="A13" s="330" t="s">
        <v>19</v>
      </c>
      <c r="B13" s="331" t="s">
        <v>293</v>
      </c>
      <c r="C13" s="328" t="s">
        <v>229</v>
      </c>
      <c r="D13" s="334" t="s">
        <v>76</v>
      </c>
      <c r="E13" s="328" t="s">
        <v>229</v>
      </c>
      <c r="F13" s="334" t="s">
        <v>76</v>
      </c>
      <c r="G13" s="328" t="s">
        <v>229</v>
      </c>
      <c r="H13" s="334" t="s">
        <v>76</v>
      </c>
      <c r="I13" s="328" t="s">
        <v>229</v>
      </c>
      <c r="J13" s="334" t="s">
        <v>76</v>
      </c>
      <c r="K13" s="328" t="s">
        <v>229</v>
      </c>
      <c r="L13" s="334" t="s">
        <v>76</v>
      </c>
      <c r="M13" s="328" t="s">
        <v>229</v>
      </c>
      <c r="N13" s="334" t="s">
        <v>76</v>
      </c>
      <c r="O13" s="328" t="s">
        <v>229</v>
      </c>
      <c r="P13" s="333" t="s">
        <v>314</v>
      </c>
      <c r="Q13" s="328" t="s">
        <v>229</v>
      </c>
      <c r="R13" s="333" t="s">
        <v>315</v>
      </c>
      <c r="S13" s="328" t="s">
        <v>229</v>
      </c>
      <c r="T13" s="333" t="s">
        <v>316</v>
      </c>
      <c r="U13" s="328" t="s">
        <v>229</v>
      </c>
      <c r="V13" s="333">
        <v>8</v>
      </c>
      <c r="W13" s="328" t="s">
        <v>229</v>
      </c>
      <c r="X13" s="333" t="s">
        <v>275</v>
      </c>
      <c r="Y13" s="328" t="s">
        <v>229</v>
      </c>
      <c r="Z13" s="333" t="s">
        <v>131</v>
      </c>
      <c r="AA13" s="328" t="s">
        <v>229</v>
      </c>
      <c r="AB13" s="333">
        <v>9</v>
      </c>
      <c r="AC13" s="328" t="s">
        <v>229</v>
      </c>
      <c r="AD13" s="333" t="s">
        <v>137</v>
      </c>
      <c r="AE13" s="328" t="s">
        <v>229</v>
      </c>
      <c r="AF13" s="333" t="s">
        <v>317</v>
      </c>
      <c r="AG13" s="328" t="s">
        <v>229</v>
      </c>
      <c r="AH13" s="333" t="s">
        <v>318</v>
      </c>
      <c r="AI13" s="328" t="s">
        <v>229</v>
      </c>
      <c r="AJ13" s="333" t="s">
        <v>312</v>
      </c>
      <c r="AK13" s="328" t="s">
        <v>229</v>
      </c>
      <c r="AL13" s="333" t="s">
        <v>263</v>
      </c>
      <c r="AM13" s="328" t="s">
        <v>229</v>
      </c>
      <c r="AN13" s="333" t="s">
        <v>314</v>
      </c>
      <c r="AO13" s="328" t="s">
        <v>229</v>
      </c>
      <c r="AP13" s="333" t="s">
        <v>319</v>
      </c>
      <c r="AQ13" s="328" t="s">
        <v>229</v>
      </c>
      <c r="AR13" s="333" t="s">
        <v>272</v>
      </c>
      <c r="AS13" s="328" t="s">
        <v>229</v>
      </c>
      <c r="AT13" s="333" t="s">
        <v>320</v>
      </c>
      <c r="AU13" s="328" t="s">
        <v>229</v>
      </c>
      <c r="AV13" s="333">
        <v>17</v>
      </c>
      <c r="AW13" s="328" t="s">
        <v>229</v>
      </c>
      <c r="AX13" s="333" t="s">
        <v>321</v>
      </c>
      <c r="AY13" s="328" t="s">
        <v>229</v>
      </c>
      <c r="AZ13" s="333" t="s">
        <v>130</v>
      </c>
      <c r="BA13" s="328" t="s">
        <v>229</v>
      </c>
      <c r="BB13" s="333" t="s">
        <v>322</v>
      </c>
      <c r="BC13" s="328" t="s">
        <v>229</v>
      </c>
      <c r="BD13" s="333" t="s">
        <v>323</v>
      </c>
      <c r="BE13" s="328" t="s">
        <v>229</v>
      </c>
      <c r="BF13" s="333" t="s">
        <v>262</v>
      </c>
      <c r="BG13" s="328" t="s">
        <v>229</v>
      </c>
      <c r="BH13" s="333" t="s">
        <v>142</v>
      </c>
      <c r="BI13" s="328" t="s">
        <v>229</v>
      </c>
      <c r="BJ13" s="333" t="s">
        <v>290</v>
      </c>
      <c r="BK13" s="328" t="s">
        <v>229</v>
      </c>
      <c r="BL13" s="333" t="s">
        <v>280</v>
      </c>
      <c r="BM13" s="328" t="s">
        <v>229</v>
      </c>
      <c r="BN13" s="333" t="s">
        <v>258</v>
      </c>
      <c r="BO13" s="328" t="s">
        <v>229</v>
      </c>
      <c r="BP13" s="333" t="s">
        <v>279</v>
      </c>
      <c r="BQ13" s="328" t="s">
        <v>229</v>
      </c>
      <c r="BR13" s="333">
        <v>6.7</v>
      </c>
      <c r="BS13" s="328" t="s">
        <v>229</v>
      </c>
      <c r="BT13" s="333">
        <v>6.9</v>
      </c>
      <c r="BU13" s="361">
        <v>7.8</v>
      </c>
      <c r="BV13" s="361">
        <v>8.1999999999999993</v>
      </c>
    </row>
    <row r="14" spans="1:74" s="332" customFormat="1" ht="15">
      <c r="A14" s="330" t="s">
        <v>556</v>
      </c>
      <c r="B14" s="328" t="s">
        <v>229</v>
      </c>
      <c r="C14" s="328" t="s">
        <v>229</v>
      </c>
      <c r="D14" s="333">
        <v>6</v>
      </c>
      <c r="E14" s="331" t="s">
        <v>339</v>
      </c>
      <c r="F14" s="333" t="s">
        <v>258</v>
      </c>
      <c r="G14" s="331" t="s">
        <v>339</v>
      </c>
      <c r="H14" s="333" t="s">
        <v>280</v>
      </c>
      <c r="I14" s="331" t="s">
        <v>339</v>
      </c>
      <c r="J14" s="333" t="s">
        <v>314</v>
      </c>
      <c r="K14" s="331" t="s">
        <v>339</v>
      </c>
      <c r="L14" s="333">
        <v>13</v>
      </c>
      <c r="M14" s="331" t="s">
        <v>339</v>
      </c>
      <c r="N14" s="333" t="s">
        <v>130</v>
      </c>
      <c r="O14" s="331" t="s">
        <v>339</v>
      </c>
      <c r="P14" s="333">
        <v>11</v>
      </c>
      <c r="Q14" s="331" t="s">
        <v>339</v>
      </c>
      <c r="R14" s="333" t="s">
        <v>317</v>
      </c>
      <c r="S14" s="331" t="s">
        <v>339</v>
      </c>
      <c r="T14" s="333" t="s">
        <v>325</v>
      </c>
      <c r="U14" s="331" t="s">
        <v>339</v>
      </c>
      <c r="V14" s="333" t="s">
        <v>317</v>
      </c>
      <c r="W14" s="331" t="s">
        <v>339</v>
      </c>
      <c r="X14" s="333" t="s">
        <v>335</v>
      </c>
      <c r="Y14" s="331" t="s">
        <v>339</v>
      </c>
      <c r="Z14" s="333" t="s">
        <v>334</v>
      </c>
      <c r="AA14" s="331" t="s">
        <v>339</v>
      </c>
      <c r="AB14" s="333" t="s">
        <v>145</v>
      </c>
      <c r="AC14" s="331" t="s">
        <v>339</v>
      </c>
      <c r="AD14" s="333" t="s">
        <v>305</v>
      </c>
      <c r="AE14" s="331" t="s">
        <v>339</v>
      </c>
      <c r="AF14" s="333" t="s">
        <v>276</v>
      </c>
      <c r="AG14" s="331" t="s">
        <v>339</v>
      </c>
      <c r="AH14" s="333" t="s">
        <v>318</v>
      </c>
      <c r="AI14" s="331" t="s">
        <v>339</v>
      </c>
      <c r="AJ14" s="333" t="s">
        <v>146</v>
      </c>
      <c r="AK14" s="331" t="s">
        <v>339</v>
      </c>
      <c r="AL14" s="333" t="s">
        <v>323</v>
      </c>
      <c r="AM14" s="331" t="s">
        <v>339</v>
      </c>
      <c r="AN14" s="333" t="s">
        <v>319</v>
      </c>
      <c r="AO14" s="331" t="s">
        <v>339</v>
      </c>
      <c r="AP14" s="333">
        <v>15</v>
      </c>
      <c r="AQ14" s="331" t="s">
        <v>339</v>
      </c>
      <c r="AR14" s="333" t="s">
        <v>336</v>
      </c>
      <c r="AS14" s="331" t="s">
        <v>355</v>
      </c>
      <c r="AT14" s="333" t="s">
        <v>337</v>
      </c>
      <c r="AU14" s="331" t="s">
        <v>339</v>
      </c>
      <c r="AV14" s="333" t="s">
        <v>338</v>
      </c>
      <c r="AW14" s="331" t="s">
        <v>339</v>
      </c>
      <c r="AX14" s="333">
        <v>18</v>
      </c>
      <c r="AY14" s="331" t="s">
        <v>339</v>
      </c>
      <c r="AZ14" s="333" t="s">
        <v>320</v>
      </c>
      <c r="BA14" s="331" t="s">
        <v>339</v>
      </c>
      <c r="BB14" s="333" t="s">
        <v>330</v>
      </c>
      <c r="BC14" s="331" t="s">
        <v>339</v>
      </c>
      <c r="BD14" s="333" t="s">
        <v>324</v>
      </c>
      <c r="BE14" s="331" t="s">
        <v>339</v>
      </c>
      <c r="BF14" s="333" t="s">
        <v>301</v>
      </c>
      <c r="BG14" s="331" t="s">
        <v>339</v>
      </c>
      <c r="BH14" s="333" t="s">
        <v>325</v>
      </c>
      <c r="BI14" s="331" t="s">
        <v>339</v>
      </c>
      <c r="BJ14" s="333" t="s">
        <v>142</v>
      </c>
      <c r="BK14" s="331" t="s">
        <v>339</v>
      </c>
      <c r="BL14" s="333" t="s">
        <v>276</v>
      </c>
      <c r="BM14" s="331" t="s">
        <v>339</v>
      </c>
      <c r="BN14" s="333" t="s">
        <v>137</v>
      </c>
      <c r="BO14" s="331" t="s">
        <v>339</v>
      </c>
      <c r="BP14" s="333" t="s">
        <v>297</v>
      </c>
      <c r="BQ14" s="331" t="s">
        <v>394</v>
      </c>
      <c r="BR14" s="333" t="s">
        <v>145</v>
      </c>
      <c r="BS14" s="331" t="s">
        <v>229</v>
      </c>
      <c r="BT14" s="333">
        <v>7.2</v>
      </c>
      <c r="BU14" s="333">
        <v>7</v>
      </c>
      <c r="BV14" s="333">
        <v>7.5</v>
      </c>
    </row>
    <row r="15" spans="1:74" s="332" customFormat="1" ht="15">
      <c r="A15" s="330" t="s">
        <v>340</v>
      </c>
      <c r="B15" s="328" t="s">
        <v>229</v>
      </c>
      <c r="C15" s="328" t="s">
        <v>229</v>
      </c>
      <c r="D15" s="334" t="s">
        <v>76</v>
      </c>
      <c r="E15" s="328" t="s">
        <v>229</v>
      </c>
      <c r="F15" s="334" t="s">
        <v>76</v>
      </c>
      <c r="G15" s="328" t="s">
        <v>229</v>
      </c>
      <c r="H15" s="334" t="s">
        <v>76</v>
      </c>
      <c r="I15" s="328" t="s">
        <v>229</v>
      </c>
      <c r="J15" s="334" t="s">
        <v>76</v>
      </c>
      <c r="K15" s="328" t="s">
        <v>229</v>
      </c>
      <c r="L15" s="334" t="s">
        <v>76</v>
      </c>
      <c r="M15" s="328" t="s">
        <v>229</v>
      </c>
      <c r="N15" s="334" t="s">
        <v>76</v>
      </c>
      <c r="O15" s="328" t="s">
        <v>229</v>
      </c>
      <c r="P15" s="334" t="s">
        <v>76</v>
      </c>
      <c r="Q15" s="328" t="s">
        <v>229</v>
      </c>
      <c r="R15" s="334" t="s">
        <v>76</v>
      </c>
      <c r="S15" s="328" t="s">
        <v>229</v>
      </c>
      <c r="T15" s="334" t="s">
        <v>76</v>
      </c>
      <c r="U15" s="328" t="s">
        <v>229</v>
      </c>
      <c r="V15" s="334" t="s">
        <v>76</v>
      </c>
      <c r="W15" s="328" t="s">
        <v>229</v>
      </c>
      <c r="X15" s="334" t="s">
        <v>76</v>
      </c>
      <c r="Y15" s="328" t="s">
        <v>229</v>
      </c>
      <c r="Z15" s="333" t="s">
        <v>327</v>
      </c>
      <c r="AA15" s="331" t="s">
        <v>226</v>
      </c>
      <c r="AB15" s="333" t="s">
        <v>137</v>
      </c>
      <c r="AC15" s="331" t="s">
        <v>226</v>
      </c>
      <c r="AD15" s="333" t="s">
        <v>137</v>
      </c>
      <c r="AE15" s="331" t="s">
        <v>226</v>
      </c>
      <c r="AF15" s="333" t="s">
        <v>301</v>
      </c>
      <c r="AG15" s="331" t="s">
        <v>226</v>
      </c>
      <c r="AH15" s="333" t="s">
        <v>308</v>
      </c>
      <c r="AI15" s="331" t="s">
        <v>226</v>
      </c>
      <c r="AJ15" s="333">
        <v>10</v>
      </c>
      <c r="AK15" s="331" t="s">
        <v>226</v>
      </c>
      <c r="AL15" s="333" t="s">
        <v>334</v>
      </c>
      <c r="AM15" s="331" t="s">
        <v>226</v>
      </c>
      <c r="AN15" s="333" t="s">
        <v>483</v>
      </c>
      <c r="AO15" s="331" t="s">
        <v>226</v>
      </c>
      <c r="AP15" s="333" t="s">
        <v>311</v>
      </c>
      <c r="AQ15" s="331" t="s">
        <v>226</v>
      </c>
      <c r="AR15" s="333" t="s">
        <v>335</v>
      </c>
      <c r="AS15" s="331" t="s">
        <v>251</v>
      </c>
      <c r="AT15" s="333" t="s">
        <v>274</v>
      </c>
      <c r="AU15" s="331" t="s">
        <v>251</v>
      </c>
      <c r="AV15" s="333" t="s">
        <v>311</v>
      </c>
      <c r="AW15" s="331" t="s">
        <v>251</v>
      </c>
      <c r="AX15" s="333" t="s">
        <v>141</v>
      </c>
      <c r="AY15" s="331" t="s">
        <v>271</v>
      </c>
      <c r="AZ15" s="333" t="s">
        <v>318</v>
      </c>
      <c r="BA15" s="331" t="s">
        <v>271</v>
      </c>
      <c r="BB15" s="333">
        <v>9</v>
      </c>
      <c r="BC15" s="331" t="s">
        <v>271</v>
      </c>
      <c r="BD15" s="333" t="s">
        <v>316</v>
      </c>
      <c r="BE15" s="331" t="s">
        <v>271</v>
      </c>
      <c r="BF15" s="333" t="s">
        <v>142</v>
      </c>
      <c r="BG15" s="331" t="s">
        <v>271</v>
      </c>
      <c r="BH15" s="333" t="s">
        <v>325</v>
      </c>
      <c r="BI15" s="331" t="s">
        <v>271</v>
      </c>
      <c r="BJ15" s="333" t="s">
        <v>297</v>
      </c>
      <c r="BK15" s="331" t="s">
        <v>271</v>
      </c>
      <c r="BL15" s="333" t="s">
        <v>325</v>
      </c>
      <c r="BM15" s="331" t="s">
        <v>271</v>
      </c>
      <c r="BN15" s="333" t="s">
        <v>279</v>
      </c>
      <c r="BO15" s="331" t="s">
        <v>271</v>
      </c>
      <c r="BP15" s="333" t="s">
        <v>331</v>
      </c>
      <c r="BQ15" s="331" t="s">
        <v>229</v>
      </c>
      <c r="BR15" s="333">
        <v>6.2</v>
      </c>
      <c r="BS15" s="331" t="s">
        <v>229</v>
      </c>
      <c r="BT15" s="333">
        <v>7</v>
      </c>
      <c r="BU15" s="361">
        <v>6.6</v>
      </c>
      <c r="BV15" s="375" t="s">
        <v>76</v>
      </c>
    </row>
    <row r="16" spans="1:74" ht="15">
      <c r="BP16" s="330"/>
      <c r="BQ16" s="328"/>
      <c r="BR16" s="330"/>
      <c r="BS16" s="328"/>
    </row>
    <row r="17" spans="1:2">
      <c r="A17" s="203" t="s">
        <v>341</v>
      </c>
    </row>
    <row r="18" spans="1:2">
      <c r="A18" s="326" t="s">
        <v>535</v>
      </c>
      <c r="B18" s="265"/>
    </row>
    <row r="19" spans="1:2">
      <c r="A19" s="326" t="s">
        <v>536</v>
      </c>
    </row>
    <row r="20" spans="1:2">
      <c r="A20" s="326" t="s">
        <v>537</v>
      </c>
      <c r="B20" s="265"/>
    </row>
    <row r="21" spans="1:2">
      <c r="A21" s="326" t="s">
        <v>538</v>
      </c>
    </row>
    <row r="22" spans="1:2">
      <c r="A22" s="326" t="s">
        <v>539</v>
      </c>
    </row>
    <row r="23" spans="1:2">
      <c r="A23" s="326" t="s">
        <v>540</v>
      </c>
    </row>
    <row r="24" spans="1:2">
      <c r="A24" s="326" t="s">
        <v>541</v>
      </c>
      <c r="B24" s="265"/>
    </row>
    <row r="25" spans="1:2">
      <c r="A25" s="326" t="s">
        <v>542</v>
      </c>
    </row>
    <row r="26" spans="1:2">
      <c r="A26" s="326" t="s">
        <v>543</v>
      </c>
      <c r="B26" s="265"/>
    </row>
    <row r="27" spans="1:2">
      <c r="A27" s="326" t="s">
        <v>544</v>
      </c>
    </row>
    <row r="28" spans="1:2">
      <c r="A28" s="326" t="s">
        <v>545</v>
      </c>
      <c r="B28" s="265"/>
    </row>
    <row r="29" spans="1:2">
      <c r="A29" s="326" t="s">
        <v>546</v>
      </c>
    </row>
    <row r="30" spans="1:2">
      <c r="A30" s="326" t="s">
        <v>547</v>
      </c>
    </row>
    <row r="31" spans="1:2">
      <c r="A31" s="326" t="s">
        <v>548</v>
      </c>
    </row>
    <row r="32" spans="1:2">
      <c r="A32" s="326" t="s">
        <v>549</v>
      </c>
    </row>
    <row r="33" spans="1:1">
      <c r="A33" s="326" t="s">
        <v>550</v>
      </c>
    </row>
  </sheetData>
  <phoneticPr fontId="18" type="noConversion"/>
  <pageMargins left="0.79" right="0.79" top="0.98" bottom="0.98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BD31"/>
  <sheetViews>
    <sheetView showGridLines="0" workbookViewId="0">
      <pane xSplit="2" ySplit="5" topLeftCell="C6" activePane="bottomRight" state="frozen"/>
      <selection activeCell="C58" sqref="C58"/>
      <selection pane="topRight" activeCell="C58" sqref="C58"/>
      <selection pane="bottomLeft" activeCell="C58" sqref="C58"/>
      <selection pane="bottomRight"/>
    </sheetView>
  </sheetViews>
  <sheetFormatPr baseColWidth="10" defaultRowHeight="12.75"/>
  <cols>
    <col min="1" max="1" width="36" style="203" customWidth="1"/>
    <col min="2" max="2" width="3.28515625" style="203" customWidth="1"/>
    <col min="3" max="3" width="5" style="203" customWidth="1"/>
    <col min="4" max="4" width="3.28515625" style="203" customWidth="1"/>
    <col min="5" max="5" width="5" style="203" customWidth="1"/>
    <col min="6" max="6" width="3.28515625" style="203" customWidth="1"/>
    <col min="7" max="7" width="5" style="203" customWidth="1"/>
    <col min="8" max="8" width="3.28515625" style="203" customWidth="1"/>
    <col min="9" max="9" width="5" style="203" customWidth="1"/>
    <col min="10" max="10" width="3.28515625" style="203" customWidth="1"/>
    <col min="11" max="11" width="5.7109375" style="203" bestFit="1" customWidth="1"/>
    <col min="12" max="12" width="3.28515625" style="203" customWidth="1"/>
    <col min="13" max="13" width="5" style="203" customWidth="1"/>
    <col min="14" max="14" width="3.28515625" style="203" customWidth="1"/>
    <col min="15" max="15" width="5" style="203" customWidth="1"/>
    <col min="16" max="16" width="3.28515625" style="203" customWidth="1"/>
    <col min="17" max="17" width="5" style="203" customWidth="1"/>
    <col min="18" max="18" width="3.28515625" style="203" customWidth="1"/>
    <col min="19" max="19" width="5" style="203" customWidth="1"/>
    <col min="20" max="20" width="3.28515625" style="203" customWidth="1"/>
    <col min="21" max="21" width="5" style="203" customWidth="1"/>
    <col min="22" max="22" width="3.28515625" style="203" customWidth="1"/>
    <col min="23" max="23" width="5" style="203" customWidth="1"/>
    <col min="24" max="24" width="3.28515625" style="203" customWidth="1"/>
    <col min="25" max="25" width="5" style="203" customWidth="1"/>
    <col min="26" max="26" width="3.28515625" style="203" customWidth="1"/>
    <col min="27" max="27" width="5" style="203" customWidth="1"/>
    <col min="28" max="28" width="3.28515625" style="203" customWidth="1"/>
    <col min="29" max="29" width="5" style="203" customWidth="1"/>
    <col min="30" max="30" width="3.28515625" style="203" customWidth="1"/>
    <col min="31" max="31" width="5.7109375" style="203" bestFit="1" customWidth="1"/>
    <col min="32" max="32" width="3.28515625" style="203" customWidth="1"/>
    <col min="33" max="33" width="5" style="203" customWidth="1"/>
    <col min="34" max="34" width="3.28515625" style="203" customWidth="1"/>
    <col min="35" max="35" width="5" style="203" customWidth="1"/>
    <col min="36" max="36" width="3.28515625" style="203" customWidth="1"/>
    <col min="37" max="37" width="5.7109375" style="203" bestFit="1" customWidth="1"/>
    <col min="38" max="38" width="3.28515625" style="203" customWidth="1"/>
    <col min="39" max="39" width="5" style="203" customWidth="1"/>
    <col min="40" max="40" width="3.28515625" style="203" customWidth="1"/>
    <col min="41" max="41" width="5" style="203" customWidth="1"/>
    <col min="42" max="42" width="3.28515625" style="203" customWidth="1"/>
    <col min="43" max="43" width="5" style="203" customWidth="1"/>
    <col min="44" max="44" width="3.28515625" style="203" customWidth="1"/>
    <col min="45" max="45" width="5" style="203" customWidth="1"/>
    <col min="46" max="46" width="3.28515625" style="203" customWidth="1"/>
    <col min="47" max="47" width="5" style="203" customWidth="1"/>
    <col min="48" max="48" width="3.28515625" style="203" customWidth="1"/>
    <col min="49" max="49" width="6.28515625" style="203" customWidth="1"/>
    <col min="50" max="50" width="3.28515625" style="203" customWidth="1"/>
    <col min="51" max="51" width="6.5703125" style="203" customWidth="1"/>
    <col min="52" max="52" width="6.42578125" style="203" customWidth="1"/>
    <col min="53" max="53" width="3.28515625" style="203" bestFit="1" customWidth="1"/>
    <col min="54" max="54" width="5" style="203" bestFit="1" customWidth="1"/>
    <col min="55" max="55" width="3.28515625" style="203" bestFit="1" customWidth="1"/>
    <col min="56" max="16384" width="11.42578125" style="203"/>
  </cols>
  <sheetData>
    <row r="1" spans="1:56" s="47" customFormat="1" ht="12">
      <c r="A1" s="336" t="s">
        <v>342</v>
      </c>
      <c r="B1" s="336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</row>
    <row r="2" spans="1:56" s="47" customFormat="1" ht="12">
      <c r="A2" s="338" t="s">
        <v>247</v>
      </c>
      <c r="B2" s="338"/>
      <c r="C2" s="338"/>
      <c r="D2" s="338"/>
      <c r="E2" s="338"/>
    </row>
    <row r="3" spans="1:56" s="47" customFormat="1" ht="12">
      <c r="A3" s="47" t="s">
        <v>343</v>
      </c>
    </row>
    <row r="4" spans="1:56" s="47" customFormat="1" ht="12">
      <c r="A4" s="47" t="s">
        <v>592</v>
      </c>
    </row>
    <row r="6" spans="1:56" s="342" customFormat="1" ht="15">
      <c r="A6" s="330" t="s">
        <v>344</v>
      </c>
      <c r="B6" s="341" t="s">
        <v>249</v>
      </c>
      <c r="C6" s="327"/>
      <c r="D6" s="328" t="s">
        <v>229</v>
      </c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</row>
    <row r="7" spans="1:56" s="342" customFormat="1" ht="15">
      <c r="A7" s="327" t="s">
        <v>554</v>
      </c>
      <c r="B7" s="328" t="s">
        <v>229</v>
      </c>
      <c r="C7" s="330">
        <v>1989</v>
      </c>
      <c r="D7" s="331" t="s">
        <v>293</v>
      </c>
      <c r="E7" s="330">
        <v>1990</v>
      </c>
      <c r="F7" s="328" t="s">
        <v>229</v>
      </c>
      <c r="G7" s="330">
        <v>1991</v>
      </c>
      <c r="H7" s="328" t="s">
        <v>229</v>
      </c>
      <c r="I7" s="330">
        <v>1993</v>
      </c>
      <c r="J7" s="328" t="s">
        <v>229</v>
      </c>
      <c r="K7" s="330">
        <v>1994</v>
      </c>
      <c r="L7" s="328" t="s">
        <v>229</v>
      </c>
      <c r="M7" s="330">
        <v>1995</v>
      </c>
      <c r="N7" s="328" t="s">
        <v>229</v>
      </c>
      <c r="O7" s="330">
        <v>1996</v>
      </c>
      <c r="P7" s="328" t="s">
        <v>229</v>
      </c>
      <c r="Q7" s="330">
        <v>1997</v>
      </c>
      <c r="R7" s="328" t="s">
        <v>229</v>
      </c>
      <c r="S7" s="330">
        <v>1998</v>
      </c>
      <c r="T7" s="328" t="s">
        <v>229</v>
      </c>
      <c r="U7" s="330">
        <v>1999</v>
      </c>
      <c r="V7" s="328" t="s">
        <v>229</v>
      </c>
      <c r="W7" s="330">
        <v>2000</v>
      </c>
      <c r="X7" s="328" t="s">
        <v>229</v>
      </c>
      <c r="Y7" s="330">
        <v>2001</v>
      </c>
      <c r="Z7" s="328" t="s">
        <v>229</v>
      </c>
      <c r="AA7" s="330">
        <v>2002</v>
      </c>
      <c r="AB7" s="328" t="s">
        <v>229</v>
      </c>
      <c r="AC7" s="330">
        <v>2003</v>
      </c>
      <c r="AD7" s="328" t="s">
        <v>229</v>
      </c>
      <c r="AE7" s="330">
        <v>2004</v>
      </c>
      <c r="AF7" s="328" t="s">
        <v>229</v>
      </c>
      <c r="AG7" s="330">
        <v>2005</v>
      </c>
      <c r="AH7" s="328" t="s">
        <v>229</v>
      </c>
      <c r="AI7" s="330">
        <v>2006</v>
      </c>
      <c r="AJ7" s="328" t="s">
        <v>229</v>
      </c>
      <c r="AK7" s="330">
        <v>2007</v>
      </c>
      <c r="AL7" s="328" t="s">
        <v>229</v>
      </c>
      <c r="AM7" s="330">
        <v>2008</v>
      </c>
      <c r="AN7" s="328" t="s">
        <v>229</v>
      </c>
      <c r="AO7" s="330">
        <v>2009</v>
      </c>
      <c r="AP7" s="328" t="s">
        <v>229</v>
      </c>
      <c r="AQ7" s="330">
        <v>2010</v>
      </c>
      <c r="AR7" s="328" t="s">
        <v>229</v>
      </c>
      <c r="AS7" s="330">
        <v>2011</v>
      </c>
      <c r="AT7" s="328" t="s">
        <v>229</v>
      </c>
      <c r="AU7" s="330">
        <v>2012</v>
      </c>
      <c r="AW7" s="330">
        <v>2013</v>
      </c>
      <c r="AY7" s="330">
        <v>2014</v>
      </c>
    </row>
    <row r="8" spans="1:56" s="342" customFormat="1" ht="15">
      <c r="A8" s="330" t="s">
        <v>16</v>
      </c>
      <c r="B8" s="328" t="s">
        <v>229</v>
      </c>
      <c r="C8" s="334" t="s">
        <v>76</v>
      </c>
      <c r="D8" s="328" t="s">
        <v>229</v>
      </c>
      <c r="E8" s="333" t="s">
        <v>345</v>
      </c>
      <c r="F8" s="331" t="s">
        <v>226</v>
      </c>
      <c r="G8" s="334" t="s">
        <v>76</v>
      </c>
      <c r="H8" s="328" t="s">
        <v>229</v>
      </c>
      <c r="I8" s="334" t="s">
        <v>76</v>
      </c>
      <c r="J8" s="328" t="s">
        <v>229</v>
      </c>
      <c r="K8" s="333" t="s">
        <v>347</v>
      </c>
      <c r="L8" s="331" t="s">
        <v>251</v>
      </c>
      <c r="M8" s="334" t="s">
        <v>76</v>
      </c>
      <c r="N8" s="328" t="s">
        <v>229</v>
      </c>
      <c r="O8" s="334" t="s">
        <v>76</v>
      </c>
      <c r="P8" s="328" t="s">
        <v>229</v>
      </c>
      <c r="Q8" s="333" t="s">
        <v>348</v>
      </c>
      <c r="R8" s="331" t="s">
        <v>271</v>
      </c>
      <c r="S8" s="334" t="s">
        <v>76</v>
      </c>
      <c r="T8" s="328" t="s">
        <v>229</v>
      </c>
      <c r="U8" s="333" t="s">
        <v>349</v>
      </c>
      <c r="V8" s="331" t="s">
        <v>328</v>
      </c>
      <c r="W8" s="334" t="s">
        <v>76</v>
      </c>
      <c r="X8" s="328" t="s">
        <v>229</v>
      </c>
      <c r="Y8" s="334" t="s">
        <v>76</v>
      </c>
      <c r="Z8" s="328" t="s">
        <v>229</v>
      </c>
      <c r="AA8" s="333" t="s">
        <v>557</v>
      </c>
      <c r="AB8" s="331" t="s">
        <v>298</v>
      </c>
      <c r="AC8" s="334" t="s">
        <v>76</v>
      </c>
      <c r="AD8" s="328" t="s">
        <v>229</v>
      </c>
      <c r="AE8" s="333" t="s">
        <v>378</v>
      </c>
      <c r="AF8" s="331" t="s">
        <v>328</v>
      </c>
      <c r="AG8" s="333" t="s">
        <v>354</v>
      </c>
      <c r="AH8" s="331" t="s">
        <v>328</v>
      </c>
      <c r="AI8" s="333" t="s">
        <v>352</v>
      </c>
      <c r="AJ8" s="331" t="s">
        <v>278</v>
      </c>
      <c r="AK8" s="334" t="s">
        <v>76</v>
      </c>
      <c r="AL8" s="328" t="s">
        <v>229</v>
      </c>
      <c r="AM8" s="334" t="s">
        <v>76</v>
      </c>
      <c r="AN8" s="328" t="s">
        <v>229</v>
      </c>
      <c r="AO8" s="333" t="s">
        <v>356</v>
      </c>
      <c r="AP8" s="331" t="s">
        <v>278</v>
      </c>
      <c r="AQ8" s="333" t="s">
        <v>367</v>
      </c>
      <c r="AR8" s="331" t="s">
        <v>229</v>
      </c>
      <c r="AS8" s="333" t="s">
        <v>558</v>
      </c>
      <c r="AT8" s="331" t="s">
        <v>229</v>
      </c>
      <c r="AU8" s="342" t="s">
        <v>576</v>
      </c>
      <c r="AW8" s="342">
        <v>60</v>
      </c>
      <c r="AY8" s="364">
        <v>59.6</v>
      </c>
    </row>
    <row r="9" spans="1:56" s="342" customFormat="1" ht="15">
      <c r="A9" s="330" t="s">
        <v>555</v>
      </c>
      <c r="B9" s="328" t="s">
        <v>229</v>
      </c>
      <c r="C9" s="333" t="s">
        <v>382</v>
      </c>
      <c r="D9" s="328" t="s">
        <v>229</v>
      </c>
      <c r="E9" s="334" t="s">
        <v>76</v>
      </c>
      <c r="F9" s="328" t="s">
        <v>229</v>
      </c>
      <c r="G9" s="334" t="s">
        <v>76</v>
      </c>
      <c r="H9" s="328" t="s">
        <v>229</v>
      </c>
      <c r="I9" s="334" t="s">
        <v>76</v>
      </c>
      <c r="J9" s="328" t="s">
        <v>229</v>
      </c>
      <c r="K9" s="333">
        <v>62</v>
      </c>
      <c r="L9" s="331" t="s">
        <v>293</v>
      </c>
      <c r="M9" s="334" t="s">
        <v>76</v>
      </c>
      <c r="N9" s="328" t="s">
        <v>229</v>
      </c>
      <c r="O9" s="334" t="s">
        <v>76</v>
      </c>
      <c r="P9" s="328" t="s">
        <v>229</v>
      </c>
      <c r="Q9" s="333" t="s">
        <v>383</v>
      </c>
      <c r="R9" s="328" t="s">
        <v>229</v>
      </c>
      <c r="S9" s="334" t="s">
        <v>76</v>
      </c>
      <c r="T9" s="328" t="s">
        <v>229</v>
      </c>
      <c r="U9" s="333" t="s">
        <v>384</v>
      </c>
      <c r="V9" s="328" t="s">
        <v>229</v>
      </c>
      <c r="W9" s="334" t="s">
        <v>76</v>
      </c>
      <c r="X9" s="328" t="s">
        <v>229</v>
      </c>
      <c r="Y9" s="334" t="s">
        <v>76</v>
      </c>
      <c r="Z9" s="328" t="s">
        <v>229</v>
      </c>
      <c r="AA9" s="333" t="s">
        <v>385</v>
      </c>
      <c r="AB9" s="328" t="s">
        <v>229</v>
      </c>
      <c r="AC9" s="334" t="s">
        <v>76</v>
      </c>
      <c r="AD9" s="328" t="s">
        <v>229</v>
      </c>
      <c r="AE9" s="333" t="s">
        <v>386</v>
      </c>
      <c r="AF9" s="328" t="s">
        <v>229</v>
      </c>
      <c r="AG9" s="334" t="s">
        <v>76</v>
      </c>
      <c r="AH9" s="328" t="s">
        <v>229</v>
      </c>
      <c r="AI9" s="334" t="s">
        <v>76</v>
      </c>
      <c r="AJ9" s="328" t="s">
        <v>229</v>
      </c>
      <c r="AK9" s="333" t="s">
        <v>387</v>
      </c>
      <c r="AL9" s="328" t="s">
        <v>229</v>
      </c>
      <c r="AM9" s="334" t="s">
        <v>76</v>
      </c>
      <c r="AN9" s="328" t="s">
        <v>229</v>
      </c>
      <c r="AO9" s="333" t="s">
        <v>371</v>
      </c>
      <c r="AP9" s="328" t="s">
        <v>229</v>
      </c>
      <c r="AQ9" s="334" t="s">
        <v>76</v>
      </c>
      <c r="AR9" s="328" t="s">
        <v>229</v>
      </c>
      <c r="AS9" s="334">
        <v>67</v>
      </c>
      <c r="AT9" s="328" t="s">
        <v>229</v>
      </c>
      <c r="AU9" s="342" t="s">
        <v>76</v>
      </c>
      <c r="AW9" s="342">
        <v>65</v>
      </c>
      <c r="AY9" s="364" t="s">
        <v>583</v>
      </c>
    </row>
    <row r="10" spans="1:56" s="342" customFormat="1" ht="15">
      <c r="A10" s="330" t="s">
        <v>17</v>
      </c>
      <c r="B10" s="328" t="s">
        <v>229</v>
      </c>
      <c r="C10" s="334" t="s">
        <v>76</v>
      </c>
      <c r="D10" s="328" t="s">
        <v>229</v>
      </c>
      <c r="E10" s="333" t="s">
        <v>358</v>
      </c>
      <c r="F10" s="328" t="s">
        <v>229</v>
      </c>
      <c r="G10" s="334" t="s">
        <v>76</v>
      </c>
      <c r="H10" s="328" t="s">
        <v>229</v>
      </c>
      <c r="I10" s="333" t="s">
        <v>359</v>
      </c>
      <c r="J10" s="328" t="s">
        <v>229</v>
      </c>
      <c r="K10" s="334" t="s">
        <v>76</v>
      </c>
      <c r="L10" s="328" t="s">
        <v>229</v>
      </c>
      <c r="M10" s="334" t="s">
        <v>76</v>
      </c>
      <c r="N10" s="328" t="s">
        <v>229</v>
      </c>
      <c r="O10" s="333" t="s">
        <v>360</v>
      </c>
      <c r="P10" s="328" t="s">
        <v>229</v>
      </c>
      <c r="Q10" s="334" t="s">
        <v>76</v>
      </c>
      <c r="R10" s="328" t="s">
        <v>229</v>
      </c>
      <c r="S10" s="334" t="s">
        <v>76</v>
      </c>
      <c r="T10" s="328" t="s">
        <v>229</v>
      </c>
      <c r="U10" s="333" t="s">
        <v>362</v>
      </c>
      <c r="V10" s="328" t="s">
        <v>229</v>
      </c>
      <c r="W10" s="334" t="s">
        <v>76</v>
      </c>
      <c r="X10" s="328" t="s">
        <v>229</v>
      </c>
      <c r="Y10" s="333" t="s">
        <v>362</v>
      </c>
      <c r="Z10" s="328" t="s">
        <v>229</v>
      </c>
      <c r="AA10" s="333" t="s">
        <v>363</v>
      </c>
      <c r="AB10" s="328" t="s">
        <v>229</v>
      </c>
      <c r="AC10" s="333" t="s">
        <v>363</v>
      </c>
      <c r="AD10" s="328" t="s">
        <v>229</v>
      </c>
      <c r="AE10" s="333">
        <v>67</v>
      </c>
      <c r="AF10" s="328" t="s">
        <v>229</v>
      </c>
      <c r="AG10" s="333" t="s">
        <v>364</v>
      </c>
      <c r="AH10" s="328" t="s">
        <v>229</v>
      </c>
      <c r="AI10" s="333" t="s">
        <v>366</v>
      </c>
      <c r="AJ10" s="328" t="s">
        <v>229</v>
      </c>
      <c r="AK10" s="333" t="s">
        <v>365</v>
      </c>
      <c r="AL10" s="328" t="s">
        <v>229</v>
      </c>
      <c r="AM10" s="333" t="s">
        <v>366</v>
      </c>
      <c r="AN10" s="328" t="s">
        <v>229</v>
      </c>
      <c r="AO10" s="333" t="s">
        <v>364</v>
      </c>
      <c r="AP10" s="328" t="s">
        <v>229</v>
      </c>
      <c r="AQ10" s="334" t="s">
        <v>76</v>
      </c>
      <c r="AR10" s="328" t="s">
        <v>229</v>
      </c>
      <c r="AS10" s="333" t="s">
        <v>395</v>
      </c>
      <c r="AT10" s="328" t="s">
        <v>229</v>
      </c>
      <c r="AU10" s="342" t="s">
        <v>359</v>
      </c>
      <c r="AW10" s="342">
        <v>65.2</v>
      </c>
      <c r="AY10" s="364">
        <v>66</v>
      </c>
    </row>
    <row r="11" spans="1:56" s="342" customFormat="1" ht="15">
      <c r="A11" s="330" t="s">
        <v>30</v>
      </c>
      <c r="B11" s="328" t="s">
        <v>229</v>
      </c>
      <c r="C11" s="334" t="s">
        <v>76</v>
      </c>
      <c r="D11" s="328" t="s">
        <v>229</v>
      </c>
      <c r="E11" s="333" t="s">
        <v>388</v>
      </c>
      <c r="F11" s="328" t="s">
        <v>229</v>
      </c>
      <c r="G11" s="334" t="s">
        <v>76</v>
      </c>
      <c r="H11" s="328" t="s">
        <v>229</v>
      </c>
      <c r="I11" s="334" t="s">
        <v>76</v>
      </c>
      <c r="J11" s="328" t="s">
        <v>229</v>
      </c>
      <c r="K11" s="333" t="s">
        <v>389</v>
      </c>
      <c r="L11" s="328" t="s">
        <v>229</v>
      </c>
      <c r="M11" s="334" t="s">
        <v>76</v>
      </c>
      <c r="N11" s="328" t="s">
        <v>229</v>
      </c>
      <c r="O11" s="333" t="s">
        <v>390</v>
      </c>
      <c r="P11" s="328" t="s">
        <v>229</v>
      </c>
      <c r="Q11" s="334" t="s">
        <v>76</v>
      </c>
      <c r="R11" s="328" t="s">
        <v>229</v>
      </c>
      <c r="S11" s="333" t="s">
        <v>351</v>
      </c>
      <c r="T11" s="328" t="s">
        <v>229</v>
      </c>
      <c r="U11" s="334" t="s">
        <v>76</v>
      </c>
      <c r="V11" s="328" t="s">
        <v>229</v>
      </c>
      <c r="W11" s="333" t="s">
        <v>351</v>
      </c>
      <c r="X11" s="328" t="s">
        <v>229</v>
      </c>
      <c r="Y11" s="334" t="s">
        <v>76</v>
      </c>
      <c r="Z11" s="328" t="s">
        <v>229</v>
      </c>
      <c r="AA11" s="334" t="s">
        <v>76</v>
      </c>
      <c r="AB11" s="328" t="s">
        <v>229</v>
      </c>
      <c r="AC11" s="333" t="s">
        <v>350</v>
      </c>
      <c r="AD11" s="328" t="s">
        <v>229</v>
      </c>
      <c r="AE11" s="334" t="s">
        <v>76</v>
      </c>
      <c r="AF11" s="328" t="s">
        <v>229</v>
      </c>
      <c r="AG11" s="334" t="s">
        <v>76</v>
      </c>
      <c r="AH11" s="328" t="s">
        <v>229</v>
      </c>
      <c r="AI11" s="333" t="s">
        <v>391</v>
      </c>
      <c r="AJ11" s="328" t="s">
        <v>229</v>
      </c>
      <c r="AK11" s="334" t="s">
        <v>76</v>
      </c>
      <c r="AL11" s="328" t="s">
        <v>229</v>
      </c>
      <c r="AM11" s="334" t="s">
        <v>76</v>
      </c>
      <c r="AN11" s="328" t="s">
        <v>229</v>
      </c>
      <c r="AO11" s="333" t="s">
        <v>346</v>
      </c>
      <c r="AP11" s="328" t="s">
        <v>229</v>
      </c>
      <c r="AQ11" s="334" t="s">
        <v>76</v>
      </c>
      <c r="AR11" s="328" t="s">
        <v>229</v>
      </c>
      <c r="AS11" s="333" t="s">
        <v>559</v>
      </c>
      <c r="AT11" s="328" t="s">
        <v>229</v>
      </c>
      <c r="AU11" s="342" t="s">
        <v>76</v>
      </c>
      <c r="AW11" s="342">
        <v>58.4</v>
      </c>
      <c r="AY11" s="364" t="s">
        <v>583</v>
      </c>
    </row>
    <row r="12" spans="1:56" s="342" customFormat="1" ht="15">
      <c r="A12" s="330" t="s">
        <v>18</v>
      </c>
      <c r="B12" s="328" t="s">
        <v>229</v>
      </c>
      <c r="C12" s="334" t="s">
        <v>76</v>
      </c>
      <c r="D12" s="328" t="s">
        <v>229</v>
      </c>
      <c r="E12" s="333" t="s">
        <v>362</v>
      </c>
      <c r="F12" s="331" t="s">
        <v>329</v>
      </c>
      <c r="G12" s="334" t="s">
        <v>76</v>
      </c>
      <c r="H12" s="328" t="s">
        <v>229</v>
      </c>
      <c r="I12" s="334" t="s">
        <v>76</v>
      </c>
      <c r="J12" s="328" t="s">
        <v>229</v>
      </c>
      <c r="K12" s="333" t="s">
        <v>368</v>
      </c>
      <c r="L12" s="328" t="s">
        <v>229</v>
      </c>
      <c r="M12" s="334" t="s">
        <v>76</v>
      </c>
      <c r="N12" s="328" t="s">
        <v>229</v>
      </c>
      <c r="O12" s="333" t="s">
        <v>560</v>
      </c>
      <c r="P12" s="328" t="s">
        <v>229</v>
      </c>
      <c r="Q12" s="334" t="s">
        <v>76</v>
      </c>
      <c r="R12" s="328" t="s">
        <v>229</v>
      </c>
      <c r="S12" s="334" t="s">
        <v>76</v>
      </c>
      <c r="T12" s="328" t="s">
        <v>229</v>
      </c>
      <c r="U12" s="333" t="s">
        <v>370</v>
      </c>
      <c r="V12" s="328" t="s">
        <v>229</v>
      </c>
      <c r="W12" s="334" t="s">
        <v>76</v>
      </c>
      <c r="X12" s="328" t="s">
        <v>229</v>
      </c>
      <c r="Y12" s="333" t="s">
        <v>368</v>
      </c>
      <c r="Z12" s="328" t="s">
        <v>229</v>
      </c>
      <c r="AA12" s="334" t="s">
        <v>76</v>
      </c>
      <c r="AB12" s="328" t="s">
        <v>229</v>
      </c>
      <c r="AC12" s="334" t="s">
        <v>76</v>
      </c>
      <c r="AD12" s="328" t="s">
        <v>229</v>
      </c>
      <c r="AE12" s="333" t="s">
        <v>561</v>
      </c>
      <c r="AF12" s="328" t="s">
        <v>229</v>
      </c>
      <c r="AG12" s="333" t="s">
        <v>369</v>
      </c>
      <c r="AH12" s="328" t="s">
        <v>229</v>
      </c>
      <c r="AI12" s="334" t="s">
        <v>76</v>
      </c>
      <c r="AJ12" s="328" t="s">
        <v>229</v>
      </c>
      <c r="AK12" s="333" t="s">
        <v>368</v>
      </c>
      <c r="AL12" s="328" t="s">
        <v>229</v>
      </c>
      <c r="AM12" s="333" t="s">
        <v>372</v>
      </c>
      <c r="AN12" s="328" t="s">
        <v>229</v>
      </c>
      <c r="AO12" s="333" t="s">
        <v>373</v>
      </c>
      <c r="AP12" s="328" t="s">
        <v>229</v>
      </c>
      <c r="AQ12" s="333" t="s">
        <v>374</v>
      </c>
      <c r="AR12" s="328" t="s">
        <v>229</v>
      </c>
      <c r="AS12" s="333" t="s">
        <v>364</v>
      </c>
      <c r="AT12" s="328" t="s">
        <v>229</v>
      </c>
      <c r="AU12" s="342" t="s">
        <v>76</v>
      </c>
      <c r="AW12" s="342">
        <v>69.8</v>
      </c>
      <c r="AY12" s="364">
        <v>68.400000000000006</v>
      </c>
    </row>
    <row r="13" spans="1:56" s="342" customFormat="1" ht="15">
      <c r="A13" s="330" t="s">
        <v>19</v>
      </c>
      <c r="B13" s="328" t="s">
        <v>229</v>
      </c>
      <c r="C13" s="334" t="s">
        <v>76</v>
      </c>
      <c r="D13" s="328" t="s">
        <v>229</v>
      </c>
      <c r="E13" s="333" t="s">
        <v>349</v>
      </c>
      <c r="F13" s="328" t="s">
        <v>229</v>
      </c>
      <c r="G13" s="334" t="s">
        <v>76</v>
      </c>
      <c r="H13" s="328" t="s">
        <v>229</v>
      </c>
      <c r="I13" s="334" t="s">
        <v>76</v>
      </c>
      <c r="J13" s="328" t="s">
        <v>229</v>
      </c>
      <c r="K13" s="333" t="s">
        <v>376</v>
      </c>
      <c r="L13" s="328" t="s">
        <v>229</v>
      </c>
      <c r="M13" s="334" t="s">
        <v>76</v>
      </c>
      <c r="N13" s="328" t="s">
        <v>229</v>
      </c>
      <c r="O13" s="334" t="s">
        <v>76</v>
      </c>
      <c r="P13" s="328" t="s">
        <v>229</v>
      </c>
      <c r="Q13" s="333" t="s">
        <v>375</v>
      </c>
      <c r="R13" s="328" t="s">
        <v>229</v>
      </c>
      <c r="S13" s="334" t="s">
        <v>76</v>
      </c>
      <c r="T13" s="328" t="s">
        <v>229</v>
      </c>
      <c r="U13" s="333" t="s">
        <v>377</v>
      </c>
      <c r="V13" s="328" t="s">
        <v>229</v>
      </c>
      <c r="W13" s="334" t="s">
        <v>76</v>
      </c>
      <c r="X13" s="328" t="s">
        <v>229</v>
      </c>
      <c r="Y13" s="334" t="s">
        <v>76</v>
      </c>
      <c r="Z13" s="328" t="s">
        <v>229</v>
      </c>
      <c r="AA13" s="333" t="s">
        <v>367</v>
      </c>
      <c r="AB13" s="328" t="s">
        <v>229</v>
      </c>
      <c r="AC13" s="334" t="s">
        <v>76</v>
      </c>
      <c r="AD13" s="328" t="s">
        <v>229</v>
      </c>
      <c r="AE13" s="333" t="s">
        <v>379</v>
      </c>
      <c r="AF13" s="328" t="s">
        <v>229</v>
      </c>
      <c r="AG13" s="333" t="s">
        <v>379</v>
      </c>
      <c r="AH13" s="328" t="s">
        <v>229</v>
      </c>
      <c r="AI13" s="334" t="s">
        <v>76</v>
      </c>
      <c r="AJ13" s="328" t="s">
        <v>229</v>
      </c>
      <c r="AK13" s="333" t="s">
        <v>380</v>
      </c>
      <c r="AL13" s="328" t="s">
        <v>229</v>
      </c>
      <c r="AM13" s="333" t="s">
        <v>380</v>
      </c>
      <c r="AN13" s="328" t="s">
        <v>229</v>
      </c>
      <c r="AO13" s="333" t="s">
        <v>360</v>
      </c>
      <c r="AP13" s="328" t="s">
        <v>229</v>
      </c>
      <c r="AQ13" s="333" t="s">
        <v>381</v>
      </c>
      <c r="AR13" s="328" t="s">
        <v>229</v>
      </c>
      <c r="AS13" s="333" t="s">
        <v>395</v>
      </c>
      <c r="AT13" s="328" t="s">
        <v>229</v>
      </c>
      <c r="AU13" s="342" t="s">
        <v>361</v>
      </c>
      <c r="AW13" s="342">
        <v>64.8</v>
      </c>
      <c r="AY13" s="364">
        <v>65.599999999999994</v>
      </c>
    </row>
    <row r="14" spans="1:56" s="342" customFormat="1" ht="15">
      <c r="A14" s="330" t="s">
        <v>556</v>
      </c>
      <c r="B14" s="328" t="s">
        <v>229</v>
      </c>
      <c r="C14" s="334" t="s">
        <v>76</v>
      </c>
      <c r="D14" s="328" t="s">
        <v>229</v>
      </c>
      <c r="E14" s="333" t="s">
        <v>392</v>
      </c>
      <c r="F14" s="328" t="s">
        <v>229</v>
      </c>
      <c r="G14" s="334" t="s">
        <v>76</v>
      </c>
      <c r="H14" s="328" t="s">
        <v>229</v>
      </c>
      <c r="I14" s="334" t="s">
        <v>76</v>
      </c>
      <c r="J14" s="328" t="s">
        <v>229</v>
      </c>
      <c r="K14" s="333" t="s">
        <v>357</v>
      </c>
      <c r="L14" s="328" t="s">
        <v>229</v>
      </c>
      <c r="M14" s="334" t="s">
        <v>76</v>
      </c>
      <c r="N14" s="328" t="s">
        <v>229</v>
      </c>
      <c r="O14" s="334" t="s">
        <v>76</v>
      </c>
      <c r="P14" s="328" t="s">
        <v>229</v>
      </c>
      <c r="Q14" s="333" t="s">
        <v>393</v>
      </c>
      <c r="R14" s="328" t="s">
        <v>229</v>
      </c>
      <c r="S14" s="334" t="s">
        <v>76</v>
      </c>
      <c r="T14" s="328" t="s">
        <v>229</v>
      </c>
      <c r="U14" s="333" t="s">
        <v>395</v>
      </c>
      <c r="V14" s="331" t="s">
        <v>332</v>
      </c>
      <c r="W14" s="334" t="s">
        <v>76</v>
      </c>
      <c r="X14" s="328" t="s">
        <v>229</v>
      </c>
      <c r="Y14" s="334" t="s">
        <v>76</v>
      </c>
      <c r="Z14" s="328" t="s">
        <v>229</v>
      </c>
      <c r="AA14" s="333" t="s">
        <v>396</v>
      </c>
      <c r="AB14" s="331" t="s">
        <v>332</v>
      </c>
      <c r="AC14" s="334" t="s">
        <v>76</v>
      </c>
      <c r="AD14" s="328" t="s">
        <v>229</v>
      </c>
      <c r="AE14" s="333" t="s">
        <v>374</v>
      </c>
      <c r="AF14" s="331" t="s">
        <v>332</v>
      </c>
      <c r="AG14" s="333" t="s">
        <v>397</v>
      </c>
      <c r="AH14" s="331" t="s">
        <v>332</v>
      </c>
      <c r="AI14" s="333" t="s">
        <v>359</v>
      </c>
      <c r="AJ14" s="331" t="s">
        <v>332</v>
      </c>
      <c r="AK14" s="333">
        <v>65</v>
      </c>
      <c r="AL14" s="331" t="s">
        <v>332</v>
      </c>
      <c r="AM14" s="333" t="s">
        <v>387</v>
      </c>
      <c r="AN14" s="331" t="s">
        <v>332</v>
      </c>
      <c r="AO14" s="333" t="s">
        <v>398</v>
      </c>
      <c r="AP14" s="331" t="s">
        <v>332</v>
      </c>
      <c r="AQ14" s="333" t="s">
        <v>361</v>
      </c>
      <c r="AR14" s="331" t="s">
        <v>229</v>
      </c>
      <c r="AS14" s="333" t="s">
        <v>562</v>
      </c>
      <c r="AT14" s="331" t="s">
        <v>229</v>
      </c>
      <c r="AU14" s="342" t="s">
        <v>381</v>
      </c>
      <c r="AW14" s="342">
        <v>64.3</v>
      </c>
      <c r="AY14" s="364" t="s">
        <v>583</v>
      </c>
    </row>
    <row r="15" spans="1:56" customFormat="1"/>
    <row r="16" spans="1:56" customFormat="1">
      <c r="A16" s="335" t="s">
        <v>563</v>
      </c>
    </row>
    <row r="17" spans="1:3" ht="15">
      <c r="A17" s="339" t="s">
        <v>564</v>
      </c>
    </row>
    <row r="18" spans="1:3">
      <c r="A18"/>
    </row>
    <row r="19" spans="1:3">
      <c r="A19" s="340" t="s">
        <v>565</v>
      </c>
    </row>
    <row r="21" spans="1:3" ht="15">
      <c r="A21" s="339" t="s">
        <v>566</v>
      </c>
    </row>
    <row r="22" spans="1:3">
      <c r="A22"/>
    </row>
    <row r="23" spans="1:3">
      <c r="A23" s="326" t="s">
        <v>567</v>
      </c>
    </row>
    <row r="24" spans="1:3">
      <c r="A24" s="326" t="s">
        <v>568</v>
      </c>
    </row>
    <row r="25" spans="1:3">
      <c r="A25" s="326" t="s">
        <v>569</v>
      </c>
    </row>
    <row r="26" spans="1:3">
      <c r="A26" s="326" t="s">
        <v>570</v>
      </c>
    </row>
    <row r="27" spans="1:3">
      <c r="A27" s="326" t="s">
        <v>571</v>
      </c>
    </row>
    <row r="28" spans="1:3">
      <c r="A28" s="326" t="s">
        <v>572</v>
      </c>
      <c r="B28" s="265"/>
    </row>
    <row r="29" spans="1:3">
      <c r="A29" s="326" t="s">
        <v>573</v>
      </c>
      <c r="B29" s="265"/>
      <c r="C29" s="265"/>
    </row>
    <row r="30" spans="1:3">
      <c r="A30" s="326" t="s">
        <v>574</v>
      </c>
    </row>
    <row r="31" spans="1:3">
      <c r="A31" s="326" t="s">
        <v>575</v>
      </c>
    </row>
  </sheetData>
  <phoneticPr fontId="18" type="noConversion"/>
  <pageMargins left="0.79" right="0.79" top="0.98" bottom="0.98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M14"/>
  <sheetViews>
    <sheetView workbookViewId="0">
      <pane xSplit="1" ySplit="5" topLeftCell="T6" activePane="bottomRight" state="frozen"/>
      <selection activeCell="C58" sqref="C58"/>
      <selection pane="topRight" activeCell="C58" sqref="C58"/>
      <selection pane="bottomLeft" activeCell="C58" sqref="C58"/>
      <selection pane="bottomRight" activeCell="Z24" sqref="Z24"/>
    </sheetView>
  </sheetViews>
  <sheetFormatPr baseColWidth="10" defaultRowHeight="12"/>
  <cols>
    <col min="1" max="16384" width="11.42578125" style="206"/>
  </cols>
  <sheetData>
    <row r="1" spans="1:39">
      <c r="A1" s="204" t="s">
        <v>399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9">
      <c r="A2" s="207" t="s">
        <v>521</v>
      </c>
      <c r="B2" s="207"/>
      <c r="C2" s="207"/>
      <c r="D2" s="207"/>
      <c r="E2" s="207"/>
      <c r="F2" s="207"/>
      <c r="G2" s="207"/>
    </row>
    <row r="3" spans="1:39">
      <c r="A3" s="206" t="s">
        <v>593</v>
      </c>
      <c r="B3" s="207"/>
      <c r="C3" s="207"/>
      <c r="D3" s="207"/>
      <c r="E3" s="207"/>
      <c r="F3" s="207"/>
      <c r="G3" s="207"/>
    </row>
    <row r="5" spans="1:39">
      <c r="A5" s="207"/>
      <c r="B5" s="323">
        <v>1980</v>
      </c>
      <c r="C5" s="323">
        <v>1981</v>
      </c>
      <c r="D5" s="323">
        <v>1982</v>
      </c>
      <c r="E5" s="323">
        <v>1983</v>
      </c>
      <c r="F5" s="323">
        <v>1984</v>
      </c>
      <c r="G5" s="323">
        <v>1985</v>
      </c>
      <c r="H5" s="323">
        <v>1986</v>
      </c>
      <c r="I5" s="323">
        <v>1987</v>
      </c>
      <c r="J5" s="323">
        <v>1988</v>
      </c>
      <c r="K5" s="323">
        <v>1989</v>
      </c>
      <c r="L5" s="323">
        <v>1990</v>
      </c>
      <c r="M5" s="323">
        <v>1991</v>
      </c>
      <c r="N5" s="323">
        <v>1992</v>
      </c>
      <c r="O5" s="323">
        <v>1993</v>
      </c>
      <c r="P5" s="323">
        <v>1994</v>
      </c>
      <c r="Q5" s="323">
        <v>1995</v>
      </c>
      <c r="R5" s="323">
        <v>1996</v>
      </c>
      <c r="S5" s="323">
        <v>1997</v>
      </c>
      <c r="T5" s="323">
        <v>1998</v>
      </c>
      <c r="U5" s="323">
        <v>1999</v>
      </c>
      <c r="V5" s="323">
        <v>2000</v>
      </c>
      <c r="W5" s="323">
        <v>2001</v>
      </c>
      <c r="X5" s="323">
        <v>2002</v>
      </c>
      <c r="Y5" s="323">
        <v>2003</v>
      </c>
      <c r="Z5" s="323">
        <v>2004</v>
      </c>
      <c r="AA5" s="323">
        <v>2005</v>
      </c>
      <c r="AB5" s="323">
        <v>2006</v>
      </c>
      <c r="AC5" s="323">
        <v>2007</v>
      </c>
      <c r="AD5" s="323">
        <v>2008</v>
      </c>
      <c r="AE5" s="323">
        <v>2009</v>
      </c>
      <c r="AF5" s="323">
        <v>2010</v>
      </c>
      <c r="AG5" s="323">
        <v>2011</v>
      </c>
      <c r="AH5" s="323">
        <v>2012</v>
      </c>
      <c r="AI5" s="323">
        <v>2013</v>
      </c>
      <c r="AJ5" s="323">
        <v>2014</v>
      </c>
      <c r="AK5" s="323">
        <v>2015</v>
      </c>
      <c r="AL5" s="323" t="s">
        <v>594</v>
      </c>
      <c r="AM5" s="323" t="s">
        <v>595</v>
      </c>
    </row>
    <row r="6" spans="1:39">
      <c r="A6" s="206" t="s">
        <v>16</v>
      </c>
      <c r="B6" s="343">
        <v>100.764</v>
      </c>
      <c r="C6" s="343">
        <v>104.477</v>
      </c>
      <c r="D6" s="343">
        <v>164.779</v>
      </c>
      <c r="E6" s="343">
        <v>343.8</v>
      </c>
      <c r="F6" s="343">
        <v>626.73400000000004</v>
      </c>
      <c r="G6" s="343">
        <v>672.18200000000002</v>
      </c>
      <c r="H6" s="343">
        <v>90.09</v>
      </c>
      <c r="I6" s="343">
        <v>131.33500000000001</v>
      </c>
      <c r="J6" s="343">
        <v>342.95400000000001</v>
      </c>
      <c r="K6" s="343">
        <v>3079.4549999999999</v>
      </c>
      <c r="L6" s="343">
        <v>2313.9630000000002</v>
      </c>
      <c r="M6" s="343">
        <v>171.672</v>
      </c>
      <c r="N6" s="343">
        <v>24.9</v>
      </c>
      <c r="O6" s="343">
        <v>18.512</v>
      </c>
      <c r="P6" s="343">
        <v>4.1769999999999996</v>
      </c>
      <c r="Q6" s="343">
        <v>3.3759999999999999</v>
      </c>
      <c r="R6" s="343">
        <v>0.156</v>
      </c>
      <c r="S6" s="343">
        <v>0.52900000000000003</v>
      </c>
      <c r="T6" s="343">
        <v>0.92500000000000004</v>
      </c>
      <c r="U6" s="343">
        <v>-1.167</v>
      </c>
      <c r="V6" s="343">
        <v>-0.93899999999999995</v>
      </c>
      <c r="W6" s="343">
        <v>-1.0649999999999999</v>
      </c>
      <c r="X6" s="343">
        <v>25.867999999999999</v>
      </c>
      <c r="Y6" s="343">
        <v>13.443</v>
      </c>
      <c r="Z6" s="344" t="s">
        <v>306</v>
      </c>
      <c r="AA6" s="344" t="s">
        <v>262</v>
      </c>
      <c r="AB6" s="344" t="s">
        <v>486</v>
      </c>
      <c r="AC6" s="344" t="s">
        <v>468</v>
      </c>
      <c r="AD6" s="344" t="s">
        <v>316</v>
      </c>
      <c r="AE6" s="344" t="s">
        <v>258</v>
      </c>
      <c r="AF6" s="344" t="s">
        <v>483</v>
      </c>
      <c r="AG6" s="344">
        <v>9.5</v>
      </c>
      <c r="AH6" s="344" t="s">
        <v>324</v>
      </c>
      <c r="AI6" s="344" t="s">
        <v>324</v>
      </c>
      <c r="AJ6" s="344" t="s">
        <v>583</v>
      </c>
      <c r="AK6" s="206">
        <v>19.3</v>
      </c>
    </row>
    <row r="7" spans="1:39">
      <c r="A7" s="206" t="s">
        <v>17</v>
      </c>
      <c r="B7" s="343">
        <v>132.619</v>
      </c>
      <c r="C7" s="343">
        <v>101.72499999999999</v>
      </c>
      <c r="D7" s="343">
        <v>100.544</v>
      </c>
      <c r="E7" s="343">
        <v>135.02799999999999</v>
      </c>
      <c r="F7" s="343">
        <v>192.12200000000001</v>
      </c>
      <c r="G7" s="343">
        <v>225.989</v>
      </c>
      <c r="H7" s="343">
        <v>147.143</v>
      </c>
      <c r="I7" s="343">
        <v>228.33600000000001</v>
      </c>
      <c r="J7" s="343">
        <v>629.11500000000001</v>
      </c>
      <c r="K7" s="343">
        <v>1430.723</v>
      </c>
      <c r="L7" s="343">
        <v>2947.7330000000002</v>
      </c>
      <c r="M7" s="343">
        <v>477.387</v>
      </c>
      <c r="N7" s="343">
        <v>1022.451</v>
      </c>
      <c r="O7" s="343">
        <v>1927.3810000000001</v>
      </c>
      <c r="P7" s="343">
        <v>2075.8270000000002</v>
      </c>
      <c r="Q7" s="343">
        <v>66.007999999999996</v>
      </c>
      <c r="R7" s="343">
        <v>16.006</v>
      </c>
      <c r="S7" s="343">
        <v>6.9260000000000002</v>
      </c>
      <c r="T7" s="343">
        <v>3.2090000000000001</v>
      </c>
      <c r="U7" s="343">
        <v>4.8579999999999997</v>
      </c>
      <c r="V7" s="343">
        <v>7.056</v>
      </c>
      <c r="W7" s="343">
        <v>6.835</v>
      </c>
      <c r="X7" s="343">
        <v>8.4250000000000007</v>
      </c>
      <c r="Y7" s="343">
        <v>14.784000000000001</v>
      </c>
      <c r="Z7" s="344" t="s">
        <v>305</v>
      </c>
      <c r="AA7" s="344" t="s">
        <v>147</v>
      </c>
      <c r="AB7" s="344" t="s">
        <v>441</v>
      </c>
      <c r="AC7" s="344" t="s">
        <v>144</v>
      </c>
      <c r="AD7" s="344" t="s">
        <v>289</v>
      </c>
      <c r="AE7" s="344" t="s">
        <v>518</v>
      </c>
      <c r="AF7" s="344" t="s">
        <v>519</v>
      </c>
      <c r="AG7" s="344">
        <v>6.5</v>
      </c>
      <c r="AH7" s="344">
        <v>5</v>
      </c>
      <c r="AI7" s="344">
        <v>5.0999999999999996</v>
      </c>
      <c r="AJ7" s="344">
        <v>6.28</v>
      </c>
      <c r="AK7" s="206">
        <v>9</v>
      </c>
      <c r="AL7" s="206">
        <v>9</v>
      </c>
      <c r="AM7" s="206">
        <v>5.4</v>
      </c>
    </row>
    <row r="8" spans="1:39">
      <c r="A8" s="206" t="s">
        <v>18</v>
      </c>
      <c r="B8" s="343">
        <v>22.419</v>
      </c>
      <c r="C8" s="343">
        <v>13.973000000000001</v>
      </c>
      <c r="D8" s="343">
        <v>6.77</v>
      </c>
      <c r="E8" s="343">
        <v>13.433999999999999</v>
      </c>
      <c r="F8" s="343">
        <v>20.311</v>
      </c>
      <c r="G8" s="343">
        <v>25.210999999999999</v>
      </c>
      <c r="H8" s="343">
        <v>31.742999999999999</v>
      </c>
      <c r="I8" s="343">
        <v>21.81</v>
      </c>
      <c r="J8" s="343">
        <v>22.594000000000001</v>
      </c>
      <c r="K8" s="343">
        <v>26.422000000000001</v>
      </c>
      <c r="L8" s="343">
        <v>38.161999999999999</v>
      </c>
      <c r="M8" s="343">
        <v>24.274999999999999</v>
      </c>
      <c r="N8" s="343">
        <v>15.105</v>
      </c>
      <c r="O8" s="343">
        <v>18.277000000000001</v>
      </c>
      <c r="P8" s="343">
        <v>20.596</v>
      </c>
      <c r="Q8" s="343">
        <v>13.387</v>
      </c>
      <c r="R8" s="343">
        <v>9.798</v>
      </c>
      <c r="S8" s="343">
        <v>6.95</v>
      </c>
      <c r="T8" s="343">
        <v>11.554</v>
      </c>
      <c r="U8" s="343">
        <v>6.7510000000000003</v>
      </c>
      <c r="V8" s="343">
        <v>8.984</v>
      </c>
      <c r="W8" s="343">
        <v>7.2679999999999998</v>
      </c>
      <c r="X8" s="343">
        <v>10.513</v>
      </c>
      <c r="Y8" s="343">
        <v>14.224</v>
      </c>
      <c r="Z8" s="344" t="s">
        <v>284</v>
      </c>
      <c r="AA8" s="344" t="s">
        <v>520</v>
      </c>
      <c r="AB8" s="344" t="s">
        <v>262</v>
      </c>
      <c r="AC8" s="344" t="s">
        <v>297</v>
      </c>
      <c r="AD8" s="344" t="s">
        <v>274</v>
      </c>
      <c r="AE8" s="344" t="s">
        <v>252</v>
      </c>
      <c r="AF8" s="344" t="s">
        <v>304</v>
      </c>
      <c r="AG8" s="344">
        <v>4.9000000000000004</v>
      </c>
      <c r="AH8" s="344" t="s">
        <v>519</v>
      </c>
      <c r="AI8" s="344" t="s">
        <v>519</v>
      </c>
      <c r="AJ8" s="344">
        <v>4.7699999999999996</v>
      </c>
      <c r="AK8" s="206">
        <v>3.1</v>
      </c>
      <c r="AL8" s="206">
        <v>4.0999999999999996</v>
      </c>
      <c r="AM8" s="206">
        <v>4.0999999999999996</v>
      </c>
    </row>
    <row r="9" spans="1:39">
      <c r="A9" s="206" t="s">
        <v>19</v>
      </c>
      <c r="B9" s="343">
        <v>63.475000000000001</v>
      </c>
      <c r="C9" s="343">
        <v>34.045999999999999</v>
      </c>
      <c r="D9" s="343">
        <v>18.991</v>
      </c>
      <c r="E9" s="343">
        <v>49.198</v>
      </c>
      <c r="F9" s="343">
        <v>55.305</v>
      </c>
      <c r="G9" s="343">
        <v>72.221999999999994</v>
      </c>
      <c r="H9" s="343">
        <v>76.38</v>
      </c>
      <c r="I9" s="343">
        <v>63.567</v>
      </c>
      <c r="J9" s="343">
        <v>62.192</v>
      </c>
      <c r="K9" s="343">
        <v>80.447000000000003</v>
      </c>
      <c r="L9" s="343">
        <v>112.526</v>
      </c>
      <c r="M9" s="343">
        <v>101.97199999999999</v>
      </c>
      <c r="N9" s="343">
        <v>68.456000000000003</v>
      </c>
      <c r="O9" s="343">
        <v>54.081000000000003</v>
      </c>
      <c r="P9" s="343">
        <v>44.735999999999997</v>
      </c>
      <c r="Q9" s="343">
        <v>42.247999999999998</v>
      </c>
      <c r="R9" s="343">
        <v>28.341999999999999</v>
      </c>
      <c r="S9" s="343">
        <v>19.818999999999999</v>
      </c>
      <c r="T9" s="343">
        <v>10.811</v>
      </c>
      <c r="U9" s="343">
        <v>5.6589999999999998</v>
      </c>
      <c r="V9" s="343">
        <v>4.7640000000000002</v>
      </c>
      <c r="W9" s="343">
        <v>4.359</v>
      </c>
      <c r="X9" s="343">
        <v>13.992000000000001</v>
      </c>
      <c r="Y9" s="343">
        <v>19.376999999999999</v>
      </c>
      <c r="Z9" s="344" t="s">
        <v>317</v>
      </c>
      <c r="AA9" s="344" t="s">
        <v>304</v>
      </c>
      <c r="AB9" s="344" t="s">
        <v>331</v>
      </c>
      <c r="AC9" s="344" t="s">
        <v>297</v>
      </c>
      <c r="AD9" s="344" t="s">
        <v>142</v>
      </c>
      <c r="AE9" s="344" t="s">
        <v>280</v>
      </c>
      <c r="AF9" s="344" t="s">
        <v>279</v>
      </c>
      <c r="AG9" s="344">
        <v>8.6</v>
      </c>
      <c r="AH9" s="344">
        <v>8</v>
      </c>
      <c r="AI9" s="344">
        <v>7.3</v>
      </c>
      <c r="AJ9" s="344">
        <v>8.7864820860098281</v>
      </c>
      <c r="AK9" s="206">
        <v>8.6999999999999993</v>
      </c>
      <c r="AL9" s="206">
        <v>10.199999999999999</v>
      </c>
      <c r="AM9" s="206">
        <v>8.6999999999999993</v>
      </c>
    </row>
    <row r="10" spans="1:39">
      <c r="A10" s="206" t="s">
        <v>20</v>
      </c>
      <c r="B10" s="343">
        <v>47.058999999999997</v>
      </c>
      <c r="C10" s="343">
        <v>32.134</v>
      </c>
      <c r="D10" s="343">
        <v>123.55500000000001</v>
      </c>
      <c r="E10" s="343">
        <v>275.57900000000001</v>
      </c>
      <c r="F10" s="343">
        <v>1281.347</v>
      </c>
      <c r="G10" s="343">
        <v>11749.63</v>
      </c>
      <c r="H10" s="343">
        <v>273.35000000000002</v>
      </c>
      <c r="I10" s="343">
        <v>14.579000000000001</v>
      </c>
      <c r="J10" s="343">
        <v>16.001999999999999</v>
      </c>
      <c r="K10" s="343">
        <v>15.173999999999999</v>
      </c>
      <c r="L10" s="343">
        <v>17.12</v>
      </c>
      <c r="M10" s="343">
        <v>22.413</v>
      </c>
      <c r="N10" s="343">
        <v>12.064</v>
      </c>
      <c r="O10" s="343">
        <v>8.5259999999999998</v>
      </c>
      <c r="P10" s="343">
        <v>7.875</v>
      </c>
      <c r="Q10" s="343">
        <v>10.192</v>
      </c>
      <c r="R10" s="343">
        <v>12.43</v>
      </c>
      <c r="S10" s="343">
        <v>4.7089999999999996</v>
      </c>
      <c r="T10" s="343">
        <v>7.6740000000000004</v>
      </c>
      <c r="U10" s="343">
        <v>2.161</v>
      </c>
      <c r="V10" s="343">
        <v>4.6020000000000003</v>
      </c>
      <c r="W10" s="343">
        <v>1.5960000000000001</v>
      </c>
      <c r="X10" s="343">
        <v>0.92300000000000004</v>
      </c>
      <c r="Y10" s="343">
        <v>3.3380000000000001</v>
      </c>
      <c r="Z10" s="344" t="s">
        <v>297</v>
      </c>
      <c r="AA10" s="344" t="s">
        <v>302</v>
      </c>
      <c r="AB10" s="344" t="s">
        <v>299</v>
      </c>
      <c r="AC10" s="344" t="s">
        <v>276</v>
      </c>
      <c r="AD10" s="344" t="s">
        <v>318</v>
      </c>
      <c r="AE10" s="344" t="s">
        <v>261</v>
      </c>
      <c r="AF10" s="344" t="s">
        <v>522</v>
      </c>
      <c r="AG10" s="344">
        <v>6.9</v>
      </c>
      <c r="AH10" s="344">
        <v>5</v>
      </c>
      <c r="AI10" s="344" t="s">
        <v>502</v>
      </c>
      <c r="AJ10" s="344">
        <v>5.9517109605697449</v>
      </c>
      <c r="AK10" s="206">
        <v>4.0999999999999996</v>
      </c>
      <c r="AL10" s="206">
        <v>3.9</v>
      </c>
      <c r="AM10" s="206">
        <v>5.0999999999999996</v>
      </c>
    </row>
    <row r="11" spans="1:39">
      <c r="A11" s="206" t="s">
        <v>30</v>
      </c>
      <c r="B11" s="343">
        <v>35.137999999999998</v>
      </c>
      <c r="C11" s="343">
        <v>19.687000000000001</v>
      </c>
      <c r="D11" s="343">
        <v>9.9410000000000007</v>
      </c>
      <c r="E11" s="343">
        <v>27.257000000000001</v>
      </c>
      <c r="F11" s="343">
        <v>19.86</v>
      </c>
      <c r="G11" s="343">
        <v>30.702999999999999</v>
      </c>
      <c r="H11" s="343">
        <v>19.477</v>
      </c>
      <c r="I11" s="343">
        <v>19.881</v>
      </c>
      <c r="J11" s="343">
        <v>14.683999999999999</v>
      </c>
      <c r="K11" s="343">
        <v>17.027999999999999</v>
      </c>
      <c r="L11" s="343">
        <v>26.036000000000001</v>
      </c>
      <c r="M11" s="343">
        <v>21.785</v>
      </c>
      <c r="N11" s="343">
        <v>15.426</v>
      </c>
      <c r="O11" s="343">
        <v>12.728</v>
      </c>
      <c r="P11" s="343">
        <v>11.443</v>
      </c>
      <c r="Q11" s="343">
        <v>8.2330000000000005</v>
      </c>
      <c r="R11" s="343">
        <v>7.359</v>
      </c>
      <c r="S11" s="343">
        <v>6.1340000000000003</v>
      </c>
      <c r="T11" s="343">
        <v>5.1100000000000003</v>
      </c>
      <c r="U11" s="343">
        <v>3.3370000000000002</v>
      </c>
      <c r="V11" s="343">
        <v>3.843</v>
      </c>
      <c r="W11" s="343">
        <v>3.569</v>
      </c>
      <c r="X11" s="343">
        <v>2.4889999999999999</v>
      </c>
      <c r="Y11" s="343">
        <v>2.81</v>
      </c>
      <c r="Z11" s="344" t="s">
        <v>523</v>
      </c>
      <c r="AA11" s="344" t="s">
        <v>326</v>
      </c>
      <c r="AB11" s="344" t="s">
        <v>283</v>
      </c>
      <c r="AC11" s="344" t="s">
        <v>306</v>
      </c>
      <c r="AD11" s="344" t="s">
        <v>276</v>
      </c>
      <c r="AE11" s="344" t="s">
        <v>524</v>
      </c>
      <c r="AF11" s="344" t="s">
        <v>525</v>
      </c>
      <c r="AG11" s="344">
        <v>4.4000000000000004</v>
      </c>
      <c r="AH11" s="344">
        <v>2.5</v>
      </c>
      <c r="AI11" s="344" t="s">
        <v>526</v>
      </c>
      <c r="AJ11" s="344">
        <v>4.4019867019146064</v>
      </c>
      <c r="AK11" s="206">
        <v>4.3</v>
      </c>
      <c r="AL11" s="206">
        <v>4</v>
      </c>
      <c r="AM11" s="206">
        <v>3</v>
      </c>
    </row>
    <row r="12" spans="1:39">
      <c r="A12" s="206" t="s">
        <v>22</v>
      </c>
      <c r="B12" s="343">
        <v>21.355</v>
      </c>
      <c r="C12" s="343">
        <v>16.244</v>
      </c>
      <c r="D12" s="343">
        <v>9.6069999999999993</v>
      </c>
      <c r="E12" s="343">
        <v>6.242</v>
      </c>
      <c r="F12" s="343">
        <v>12.25</v>
      </c>
      <c r="G12" s="343">
        <v>11.337999999999999</v>
      </c>
      <c r="H12" s="343">
        <v>11.615</v>
      </c>
      <c r="I12" s="343">
        <v>28.177</v>
      </c>
      <c r="J12" s="343">
        <v>29.405999999999999</v>
      </c>
      <c r="K12" s="343">
        <v>84.459000000000003</v>
      </c>
      <c r="L12" s="343">
        <v>40.658999999999999</v>
      </c>
      <c r="M12" s="343">
        <v>34.204999999999998</v>
      </c>
      <c r="N12" s="343">
        <v>31.422999999999998</v>
      </c>
      <c r="O12" s="343">
        <v>38.122</v>
      </c>
      <c r="P12" s="343">
        <v>60.804000000000002</v>
      </c>
      <c r="Q12" s="343">
        <v>59.923000000000002</v>
      </c>
      <c r="R12" s="343">
        <v>99.876000000000005</v>
      </c>
      <c r="S12" s="343">
        <v>50.04</v>
      </c>
      <c r="T12" s="343">
        <v>35.781999999999996</v>
      </c>
      <c r="U12" s="343">
        <v>23.57</v>
      </c>
      <c r="V12" s="343">
        <v>16.206</v>
      </c>
      <c r="W12" s="343">
        <v>12.531000000000001</v>
      </c>
      <c r="X12" s="343">
        <v>22.434000000000001</v>
      </c>
      <c r="Y12" s="343">
        <v>31.091000000000001</v>
      </c>
      <c r="Z12" s="344" t="s">
        <v>505</v>
      </c>
      <c r="AA12" s="344" t="s">
        <v>527</v>
      </c>
      <c r="AB12" s="344" t="s">
        <v>464</v>
      </c>
      <c r="AC12" s="344" t="s">
        <v>528</v>
      </c>
      <c r="AD12" s="344" t="s">
        <v>529</v>
      </c>
      <c r="AE12" s="344" t="s">
        <v>530</v>
      </c>
      <c r="AF12" s="344" t="s">
        <v>477</v>
      </c>
      <c r="AG12" s="344">
        <v>27.6</v>
      </c>
      <c r="AH12" s="344">
        <v>22</v>
      </c>
      <c r="AI12" s="344">
        <v>29.2</v>
      </c>
      <c r="AJ12" s="344">
        <v>64.263960390676743</v>
      </c>
      <c r="AK12" s="206">
        <v>121.7</v>
      </c>
      <c r="AL12" s="206">
        <v>475.8</v>
      </c>
      <c r="AM12" s="374">
        <v>1660.1</v>
      </c>
    </row>
    <row r="14" spans="1:39">
      <c r="A14" s="206" t="s">
        <v>596</v>
      </c>
    </row>
  </sheetData>
  <phoneticPr fontId="20" type="noConversion"/>
  <pageMargins left="0.75" right="0.75" top="1" bottom="1" header="0" footer="0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35"/>
  <sheetViews>
    <sheetView showGridLines="0" workbookViewId="0">
      <pane ySplit="8" topLeftCell="A18" activePane="bottomLeft" state="frozen"/>
      <selection pane="bottomLeft"/>
    </sheetView>
  </sheetViews>
  <sheetFormatPr baseColWidth="10" defaultRowHeight="12.75"/>
  <cols>
    <col min="1" max="1" width="9.42578125" style="33" customWidth="1"/>
    <col min="2" max="2" width="11.42578125" style="33"/>
    <col min="3" max="3" width="13.85546875" style="33" customWidth="1"/>
    <col min="4" max="4" width="11.42578125" style="33"/>
    <col min="5" max="5" width="14.140625" style="33" customWidth="1"/>
    <col min="6" max="6" width="11.42578125" style="33"/>
    <col min="7" max="7" width="14.85546875" style="33" customWidth="1"/>
    <col min="8" max="8" width="11.42578125" style="33"/>
    <col min="9" max="9" width="15.140625" style="33" customWidth="1"/>
    <col min="10" max="10" width="11.42578125" style="33"/>
    <col min="11" max="11" width="15.42578125" style="33" customWidth="1"/>
    <col min="12" max="12" width="12.42578125" style="33" bestFit="1" customWidth="1"/>
    <col min="13" max="13" width="14" style="33" customWidth="1"/>
    <col min="14" max="14" width="11.42578125" style="33"/>
    <col min="15" max="15" width="13.7109375" style="33" customWidth="1"/>
    <col min="16" max="16384" width="11.42578125" style="33"/>
  </cols>
  <sheetData>
    <row r="1" spans="1:15">
      <c r="A1" s="1" t="s">
        <v>13</v>
      </c>
      <c r="B1" s="266"/>
      <c r="C1" s="267"/>
      <c r="D1" s="267"/>
      <c r="E1" s="267"/>
      <c r="F1" s="4"/>
      <c r="G1" s="4"/>
      <c r="H1" s="4"/>
    </row>
    <row r="2" spans="1:15">
      <c r="A2" s="5" t="s">
        <v>14</v>
      </c>
      <c r="B2" s="268"/>
      <c r="C2" s="269"/>
      <c r="D2" s="269"/>
      <c r="E2" s="269"/>
      <c r="F2" s="8"/>
      <c r="G2" s="8"/>
    </row>
    <row r="3" spans="1:15">
      <c r="A3" s="5" t="s">
        <v>15</v>
      </c>
      <c r="B3" s="268"/>
      <c r="C3" s="269"/>
      <c r="D3" s="269"/>
      <c r="E3" s="269"/>
      <c r="F3" s="8"/>
      <c r="G3" s="8"/>
    </row>
    <row r="4" spans="1:15">
      <c r="A4" s="5" t="s">
        <v>2</v>
      </c>
      <c r="B4" s="268"/>
      <c r="C4" s="269"/>
      <c r="D4" s="269"/>
      <c r="E4" s="269"/>
      <c r="F4" s="8"/>
      <c r="G4" s="8"/>
    </row>
    <row r="5" spans="1:15">
      <c r="A5" s="184" t="s">
        <v>599</v>
      </c>
      <c r="B5" s="268"/>
      <c r="C5" s="269"/>
      <c r="D5" s="269"/>
      <c r="E5" s="269"/>
      <c r="F5" s="8"/>
      <c r="G5" s="8"/>
    </row>
    <row r="6" spans="1:15">
      <c r="B6" s="268"/>
      <c r="C6" s="269"/>
      <c r="D6" s="269"/>
      <c r="E6" s="269"/>
      <c r="F6" s="8"/>
      <c r="G6" s="8"/>
    </row>
    <row r="7" spans="1:15" ht="25.5" customHeight="1" thickBot="1">
      <c r="A7" s="378" t="s">
        <v>3</v>
      </c>
      <c r="B7" s="377" t="s">
        <v>16</v>
      </c>
      <c r="C7" s="377"/>
      <c r="D7" s="377" t="s">
        <v>17</v>
      </c>
      <c r="E7" s="377"/>
      <c r="F7" s="377" t="s">
        <v>18</v>
      </c>
      <c r="G7" s="377"/>
      <c r="H7" s="377" t="s">
        <v>19</v>
      </c>
      <c r="I7" s="377"/>
      <c r="J7" s="377" t="s">
        <v>20</v>
      </c>
      <c r="K7" s="377"/>
      <c r="L7" s="377" t="s">
        <v>21</v>
      </c>
      <c r="M7" s="377"/>
      <c r="N7" s="377" t="s">
        <v>22</v>
      </c>
      <c r="O7" s="377"/>
    </row>
    <row r="8" spans="1:15" ht="42" customHeight="1">
      <c r="A8" s="378"/>
      <c r="B8" s="34" t="s">
        <v>4</v>
      </c>
      <c r="C8" s="10" t="s">
        <v>23</v>
      </c>
      <c r="D8" s="34" t="s">
        <v>4</v>
      </c>
      <c r="E8" s="10" t="s">
        <v>23</v>
      </c>
      <c r="F8" s="34" t="s">
        <v>4</v>
      </c>
      <c r="G8" s="10" t="s">
        <v>23</v>
      </c>
      <c r="H8" s="34" t="s">
        <v>4</v>
      </c>
      <c r="I8" s="10" t="s">
        <v>23</v>
      </c>
      <c r="J8" s="34" t="s">
        <v>4</v>
      </c>
      <c r="K8" s="10" t="s">
        <v>24</v>
      </c>
      <c r="L8" s="34" t="s">
        <v>4</v>
      </c>
      <c r="M8" s="10" t="s">
        <v>25</v>
      </c>
      <c r="N8" s="34" t="s">
        <v>4</v>
      </c>
      <c r="O8" s="10" t="s">
        <v>26</v>
      </c>
    </row>
    <row r="9" spans="1:15">
      <c r="A9" s="279">
        <v>1995</v>
      </c>
      <c r="B9" s="280">
        <v>0.27702817911700711</v>
      </c>
      <c r="C9" s="280">
        <v>0.34523105399902282</v>
      </c>
      <c r="D9" s="281">
        <v>0.13464444386220159</v>
      </c>
      <c r="E9" s="281">
        <v>0.17778561797901696</v>
      </c>
      <c r="F9" s="280">
        <v>0.43519373842538367</v>
      </c>
      <c r="G9" s="281">
        <v>0.47096845786038205</v>
      </c>
      <c r="H9" s="280">
        <v>0.46520219525762024</v>
      </c>
      <c r="I9" s="280">
        <v>0.49124797951704896</v>
      </c>
      <c r="J9" s="280">
        <v>0.18420110634215292</v>
      </c>
      <c r="K9" s="280">
        <v>0.24168511016906002</v>
      </c>
      <c r="L9" s="280">
        <v>0.14570127178015643</v>
      </c>
      <c r="M9" s="280">
        <v>0.16488401966287156</v>
      </c>
      <c r="N9" s="280">
        <v>8.5562545578415278E-2</v>
      </c>
      <c r="O9" s="280">
        <v>9.4983372367964863E-2</v>
      </c>
    </row>
    <row r="10" spans="1:15">
      <c r="A10" s="279">
        <v>1996</v>
      </c>
      <c r="B10" s="280">
        <v>0.28884926601093325</v>
      </c>
      <c r="C10" s="280">
        <v>0.35648909127412559</v>
      </c>
      <c r="D10" s="281">
        <v>0.15405890655350743</v>
      </c>
      <c r="E10" s="281">
        <v>0.1942005701997262</v>
      </c>
      <c r="F10" s="280">
        <v>0.55276263889632371</v>
      </c>
      <c r="G10" s="281">
        <v>0.58284323867091636</v>
      </c>
      <c r="H10" s="280">
        <v>0.45792449111003064</v>
      </c>
      <c r="I10" s="280">
        <v>0.48936646648356708</v>
      </c>
      <c r="J10" s="280">
        <v>0.18885679624824156</v>
      </c>
      <c r="K10" s="280">
        <v>0.25063590369469579</v>
      </c>
      <c r="L10" s="280">
        <v>0.14212215954276519</v>
      </c>
      <c r="M10" s="280">
        <v>0.16415439646075342</v>
      </c>
      <c r="N10" s="280">
        <v>4.9128828490847258E-2</v>
      </c>
      <c r="O10" s="280">
        <v>5.9414732882666112E-2</v>
      </c>
    </row>
    <row r="11" spans="1:15">
      <c r="A11" s="279">
        <v>1997</v>
      </c>
      <c r="B11" s="280">
        <v>0.30451388982258409</v>
      </c>
      <c r="C11" s="280">
        <v>0.36814393324495348</v>
      </c>
      <c r="D11" s="281">
        <v>0.16373854801552479</v>
      </c>
      <c r="E11" s="281">
        <v>0.20588566253263452</v>
      </c>
      <c r="F11" s="280">
        <v>0.5147876468797592</v>
      </c>
      <c r="G11" s="281">
        <v>0.5423582877122991</v>
      </c>
      <c r="H11" s="280">
        <v>0.46151957140986566</v>
      </c>
      <c r="I11" s="280">
        <v>0.49703178250395813</v>
      </c>
      <c r="J11" s="280">
        <v>0.22641342067053025</v>
      </c>
      <c r="K11" s="280">
        <v>0.2913406830117744</v>
      </c>
      <c r="L11" s="280">
        <v>0.14640106183411755</v>
      </c>
      <c r="M11" s="280">
        <v>0.16734530322779992</v>
      </c>
      <c r="N11" s="280">
        <v>5.8207365297979249E-2</v>
      </c>
      <c r="O11" s="280">
        <v>6.6349831404809045E-2</v>
      </c>
    </row>
    <row r="12" spans="1:15">
      <c r="A12" s="279">
        <v>1998</v>
      </c>
      <c r="B12" s="280">
        <v>0.30197800268725239</v>
      </c>
      <c r="C12" s="280">
        <v>0.36343976862160066</v>
      </c>
      <c r="D12" s="281">
        <v>0.16798893522287237</v>
      </c>
      <c r="E12" s="281">
        <v>0.20511862560799243</v>
      </c>
      <c r="F12" s="280">
        <v>0.51161322979055812</v>
      </c>
      <c r="G12" s="280">
        <v>0.53215647347597561</v>
      </c>
      <c r="H12" s="280">
        <v>0.48585531781286501</v>
      </c>
      <c r="I12" s="280">
        <v>0.51682417425341953</v>
      </c>
      <c r="J12" s="280">
        <v>0.19090371543875836</v>
      </c>
      <c r="K12" s="280">
        <v>0.24698161552972173</v>
      </c>
      <c r="L12" s="280">
        <v>0.15160870978741403</v>
      </c>
      <c r="M12" s="280">
        <v>0.17369165395478492</v>
      </c>
      <c r="N12" s="280">
        <v>5.5944840006118844E-2</v>
      </c>
      <c r="O12" s="280">
        <v>6.833781816833312E-2</v>
      </c>
    </row>
    <row r="13" spans="1:15">
      <c r="A13" s="279">
        <v>1999</v>
      </c>
      <c r="B13" s="280">
        <v>0.27578077869119211</v>
      </c>
      <c r="C13" s="280">
        <v>0.34168039427953484</v>
      </c>
      <c r="D13" s="281">
        <v>0.13973123630236889</v>
      </c>
      <c r="E13" s="281">
        <v>0.17738670858128552</v>
      </c>
      <c r="F13" s="280">
        <v>0.47800991186720138</v>
      </c>
      <c r="G13" s="280">
        <v>0.49632549951688631</v>
      </c>
      <c r="H13" s="280">
        <v>0.44215109811069137</v>
      </c>
      <c r="I13" s="280">
        <v>0.48814681079074645</v>
      </c>
      <c r="J13" s="280">
        <v>0.20972569349787754</v>
      </c>
      <c r="K13" s="280">
        <v>0.26702045042712919</v>
      </c>
      <c r="L13" s="280">
        <v>0.15816553281584111</v>
      </c>
      <c r="M13" s="280">
        <v>0.17940318386317738</v>
      </c>
      <c r="N13" s="280">
        <v>5.2760053853811835E-2</v>
      </c>
      <c r="O13" s="280">
        <v>6.4744167561955876E-2</v>
      </c>
    </row>
    <row r="14" spans="1:15">
      <c r="A14" s="279">
        <v>2000</v>
      </c>
      <c r="B14" s="280">
        <v>0.30524888301885361</v>
      </c>
      <c r="C14" s="280">
        <v>0.37990861640217449</v>
      </c>
      <c r="D14" s="281">
        <v>0.14102916466212739</v>
      </c>
      <c r="E14" s="281">
        <v>0.18523717861130023</v>
      </c>
      <c r="F14" s="280">
        <v>0.60096383977902523</v>
      </c>
      <c r="G14" s="280">
        <v>0.64304649273178771</v>
      </c>
      <c r="H14" s="280">
        <v>0.44192726378029767</v>
      </c>
      <c r="I14" s="280">
        <v>0.49129403213845108</v>
      </c>
      <c r="J14" s="280">
        <v>0.26707602184960283</v>
      </c>
      <c r="K14" s="280">
        <v>0.34394377533985215</v>
      </c>
      <c r="L14" s="280">
        <v>0.17585668017021072</v>
      </c>
      <c r="M14" s="280">
        <v>0.19509840396517439</v>
      </c>
      <c r="N14" s="280">
        <v>5.1287551465740017E-2</v>
      </c>
      <c r="O14" s="280">
        <v>6.1593955159129021E-2</v>
      </c>
    </row>
    <row r="15" spans="1:15">
      <c r="A15" s="279">
        <v>2001</v>
      </c>
      <c r="B15" s="280">
        <v>0.28702472274487412</v>
      </c>
      <c r="C15" s="280">
        <v>0.37104020540528521</v>
      </c>
      <c r="D15" s="281">
        <v>0.11878384723223316</v>
      </c>
      <c r="E15" s="281">
        <v>0.1604131212116246</v>
      </c>
      <c r="F15" s="280">
        <v>0.54412288397446884</v>
      </c>
      <c r="G15" s="280">
        <v>0.59118541706331107</v>
      </c>
      <c r="H15" s="280">
        <v>0.42889083566054803</v>
      </c>
      <c r="I15" s="280">
        <v>0.4900415970656628</v>
      </c>
      <c r="J15" s="280">
        <v>0.32460593587755499</v>
      </c>
      <c r="K15" s="280">
        <v>0.41962289034107469</v>
      </c>
      <c r="L15" s="280">
        <v>0.18672053114292053</v>
      </c>
      <c r="M15" s="280">
        <v>0.20581607798941576</v>
      </c>
      <c r="N15" s="280">
        <v>5.1256101450277591E-2</v>
      </c>
      <c r="O15" s="280">
        <v>6.4909231657416785E-2</v>
      </c>
    </row>
    <row r="16" spans="1:15">
      <c r="A16" s="279">
        <v>2002</v>
      </c>
      <c r="B16" s="280">
        <v>0.25117895538555635</v>
      </c>
      <c r="C16" s="280">
        <v>0.35625081521805646</v>
      </c>
      <c r="D16" s="281">
        <v>8.4493310211648506E-2</v>
      </c>
      <c r="E16" s="281">
        <v>0.12588248013356559</v>
      </c>
      <c r="F16" s="280">
        <v>0.56078201623549129</v>
      </c>
      <c r="G16" s="280">
        <v>0.60085468422873411</v>
      </c>
      <c r="H16" s="280">
        <v>0.40566291683354438</v>
      </c>
      <c r="I16" s="280">
        <v>0.44517284957931114</v>
      </c>
      <c r="J16" s="280">
        <v>0.33984324939000793</v>
      </c>
      <c r="K16" s="280">
        <v>0.44851560785716027</v>
      </c>
      <c r="L16" s="280">
        <v>0.17823490545084239</v>
      </c>
      <c r="M16" s="280">
        <v>0.19433569580118329</v>
      </c>
      <c r="N16" s="280">
        <v>4.636422297766115E-2</v>
      </c>
      <c r="O16" s="280">
        <v>5.9806161595050852E-2</v>
      </c>
    </row>
    <row r="17" spans="1:15">
      <c r="A17" s="279">
        <v>2003</v>
      </c>
      <c r="B17" s="280">
        <v>0.25135106980454996</v>
      </c>
      <c r="C17" s="280">
        <v>0.35003573666569338</v>
      </c>
      <c r="D17" s="281">
        <v>9.5016711072596308E-2</v>
      </c>
      <c r="E17" s="281">
        <v>0.13290120483990325</v>
      </c>
      <c r="F17" s="280">
        <v>0.5463524291750167</v>
      </c>
      <c r="G17" s="280">
        <v>0.56974305032245531</v>
      </c>
      <c r="H17" s="280">
        <v>0.39332916609647955</v>
      </c>
      <c r="I17" s="280">
        <v>0.42149858696745957</v>
      </c>
      <c r="J17" s="280">
        <v>0.361977504229611</v>
      </c>
      <c r="K17" s="280">
        <v>0.46717471485384754</v>
      </c>
      <c r="L17" s="280">
        <v>0.19260282328832601</v>
      </c>
      <c r="M17" s="280">
        <v>0.20431396881307737</v>
      </c>
      <c r="N17" s="280">
        <v>3.172956805548733E-2</v>
      </c>
      <c r="O17" s="280">
        <v>4.2867539074694455E-2</v>
      </c>
    </row>
    <row r="18" spans="1:15">
      <c r="A18" s="279">
        <v>2004</v>
      </c>
      <c r="B18" s="280">
        <v>0.26550473374635969</v>
      </c>
      <c r="C18" s="280">
        <v>0.35684948019081419</v>
      </c>
      <c r="D18" s="281">
        <v>9.7155085598101043E-2</v>
      </c>
      <c r="E18" s="281">
        <v>0.14129223991368886</v>
      </c>
      <c r="F18" s="280">
        <v>0.51938421977391869</v>
      </c>
      <c r="G18" s="280">
        <v>0.54436469062480852</v>
      </c>
      <c r="H18" s="280">
        <v>0.3560095183236674</v>
      </c>
      <c r="I18" s="280">
        <v>0.38222300025273109</v>
      </c>
      <c r="J18" s="280">
        <v>0.40282669427158585</v>
      </c>
      <c r="K18" s="280">
        <v>0.5013204743736448</v>
      </c>
      <c r="L18" s="280">
        <v>0.17122060740499384</v>
      </c>
      <c r="M18" s="280">
        <v>0.18308832544871523</v>
      </c>
      <c r="N18" s="280">
        <v>4.1747268866585842E-2</v>
      </c>
      <c r="O18" s="280">
        <v>5.3049818078978926E-2</v>
      </c>
    </row>
    <row r="19" spans="1:15">
      <c r="A19" s="279">
        <v>2005</v>
      </c>
      <c r="B19" s="280">
        <v>0.27282006285599053</v>
      </c>
      <c r="C19" s="280">
        <v>0.364411509274158</v>
      </c>
      <c r="D19" s="281">
        <v>9.8885196581957782E-2</v>
      </c>
      <c r="E19" s="281">
        <v>0.14856107903722426</v>
      </c>
      <c r="F19" s="280">
        <v>0.46773148470891246</v>
      </c>
      <c r="G19" s="280">
        <v>0.49760248414310626</v>
      </c>
      <c r="H19" s="280">
        <v>0.33495481883573341</v>
      </c>
      <c r="I19" s="280">
        <v>0.39562371146836389</v>
      </c>
      <c r="J19" s="280">
        <v>0.44748513844934984</v>
      </c>
      <c r="K19" s="280">
        <v>0.52523118231301325</v>
      </c>
      <c r="L19" s="280">
        <v>0.16544667851186989</v>
      </c>
      <c r="M19" s="280">
        <v>0.17624230171584321</v>
      </c>
      <c r="N19" s="280">
        <v>3.719757893673227E-2</v>
      </c>
      <c r="O19" s="280">
        <v>4.6288474086341638E-2</v>
      </c>
    </row>
    <row r="20" spans="1:15">
      <c r="A20" s="279">
        <v>2006</v>
      </c>
      <c r="B20" s="280">
        <v>0.28244076096097948</v>
      </c>
      <c r="C20" s="280">
        <v>0.3645670380658787</v>
      </c>
      <c r="D20" s="280">
        <v>0.10132675941023685</v>
      </c>
      <c r="E20" s="280">
        <v>0.15935666219247416</v>
      </c>
      <c r="F20" s="280">
        <v>0.37281965653899724</v>
      </c>
      <c r="G20" s="280">
        <v>0.42817840714748107</v>
      </c>
      <c r="H20" s="280">
        <v>0.35724879324167352</v>
      </c>
      <c r="I20" s="280">
        <v>0.46266192795016692</v>
      </c>
      <c r="J20" s="280">
        <v>0.43554881843004772</v>
      </c>
      <c r="K20" s="280">
        <v>0.51520910818958532</v>
      </c>
      <c r="L20" s="280">
        <v>0.1419933770570995</v>
      </c>
      <c r="M20" s="280">
        <v>0.15348144429625799</v>
      </c>
      <c r="N20" s="280">
        <v>4.937571797160864E-2</v>
      </c>
      <c r="O20" s="280">
        <v>5.9410831043305218E-2</v>
      </c>
    </row>
    <row r="21" spans="1:15" s="184" customFormat="1" ht="11.25">
      <c r="A21" s="282">
        <v>2007</v>
      </c>
      <c r="B21" s="280">
        <v>0.2864140824409423</v>
      </c>
      <c r="C21" s="280">
        <v>0.35452991702532116</v>
      </c>
      <c r="D21" s="280">
        <v>0.10385935573625381</v>
      </c>
      <c r="E21" s="280">
        <v>0.15865834536347595</v>
      </c>
      <c r="F21" s="280">
        <v>0.45201058579467374</v>
      </c>
      <c r="G21" s="280">
        <v>0.51987018249330397</v>
      </c>
      <c r="H21" s="280">
        <v>0.38014658721911904</v>
      </c>
      <c r="I21" s="280">
        <v>0.47199250908460016</v>
      </c>
      <c r="J21" s="280">
        <v>0.43013597232551465</v>
      </c>
      <c r="K21" s="280">
        <v>0.49884470208726683</v>
      </c>
      <c r="L21" s="280">
        <v>0.12569454648470141</v>
      </c>
      <c r="M21" s="280">
        <v>0.13886474903500495</v>
      </c>
      <c r="N21" s="280">
        <v>9.3864858549150165E-2</v>
      </c>
      <c r="O21" s="280">
        <v>0.11468801918812629</v>
      </c>
    </row>
    <row r="22" spans="1:15" s="184" customFormat="1" ht="11.25">
      <c r="A22" s="279">
        <v>2008</v>
      </c>
      <c r="B22" s="280">
        <v>0.28709526894827059</v>
      </c>
      <c r="C22" s="280">
        <v>0.34964332383194052</v>
      </c>
      <c r="D22" s="280">
        <v>9.9393151770673954E-2</v>
      </c>
      <c r="E22" s="280">
        <v>0.15024560317664823</v>
      </c>
      <c r="F22" s="280">
        <v>0.44319364267426986</v>
      </c>
      <c r="G22" s="280">
        <v>0.53400469779139792</v>
      </c>
      <c r="H22" s="280">
        <v>0.37723536330759655</v>
      </c>
      <c r="I22" s="280">
        <v>0.44930907558066702</v>
      </c>
      <c r="J22" s="280">
        <v>0.4437029406645312</v>
      </c>
      <c r="K22" s="280">
        <v>0.52353348261971777</v>
      </c>
      <c r="L22" s="280">
        <v>0.13088593845719743</v>
      </c>
      <c r="M22" s="280">
        <v>0.14698395754857382</v>
      </c>
      <c r="N22" s="280">
        <v>0.11456733900435835</v>
      </c>
      <c r="O22" s="280">
        <v>0.14670156309756865</v>
      </c>
    </row>
    <row r="23" spans="1:15" s="184" customFormat="1" ht="11.25">
      <c r="A23" s="279">
        <v>2009</v>
      </c>
      <c r="B23" s="280">
        <v>0.28609934999271702</v>
      </c>
      <c r="C23" s="280">
        <v>0.36010433922343787</v>
      </c>
      <c r="D23" s="280">
        <v>0.1037581584141697</v>
      </c>
      <c r="E23" s="280">
        <v>0.14728929249997233</v>
      </c>
      <c r="F23" s="280">
        <v>0.32177615393542475</v>
      </c>
      <c r="G23" s="280">
        <v>0.3866787922086467</v>
      </c>
      <c r="H23" s="280">
        <v>0.37907587369516021</v>
      </c>
      <c r="I23" s="280">
        <v>0.45300566888100929</v>
      </c>
      <c r="J23" s="280">
        <v>0.36501108536919719</v>
      </c>
      <c r="K23" s="280">
        <v>0.459045330963267</v>
      </c>
      <c r="L23" s="280">
        <v>0.13190564471055402</v>
      </c>
      <c r="M23" s="280">
        <v>0.14670551834361001</v>
      </c>
      <c r="N23" s="280">
        <v>0.11695591217262635</v>
      </c>
      <c r="O23" s="280">
        <v>0.14810767435192171</v>
      </c>
    </row>
    <row r="24" spans="1:15" s="184" customFormat="1" ht="11.25">
      <c r="A24" s="279">
        <v>2010</v>
      </c>
      <c r="B24" s="280">
        <v>0.29278792645386315</v>
      </c>
      <c r="C24" s="280">
        <v>0.35590246404269549</v>
      </c>
      <c r="D24" s="280">
        <v>0.10221084086143357</v>
      </c>
      <c r="E24" s="280">
        <v>0.14564368403325437</v>
      </c>
      <c r="F24" s="280">
        <v>0.42806576646008787</v>
      </c>
      <c r="G24" s="280">
        <v>0.49957018142129689</v>
      </c>
      <c r="H24" s="280">
        <v>0.34395647850908873</v>
      </c>
      <c r="I24" s="280">
        <v>0.42062341821058719</v>
      </c>
      <c r="J24" s="280">
        <v>0.37955080558362497</v>
      </c>
      <c r="K24" s="280">
        <v>0.46225197053670353</v>
      </c>
      <c r="L24" s="280">
        <v>0.13046621334831718</v>
      </c>
      <c r="M24" s="280">
        <v>0.13974301169133418</v>
      </c>
      <c r="N24" s="280">
        <v>0.13409962975051623</v>
      </c>
      <c r="O24" s="280">
        <v>0.16245318161363226</v>
      </c>
    </row>
    <row r="25" spans="1:15" s="184" customFormat="1" ht="11.25">
      <c r="A25" s="279">
        <v>2011</v>
      </c>
      <c r="B25" s="280">
        <v>0.28059031776308346</v>
      </c>
      <c r="C25" s="280">
        <v>0.33984091952020384</v>
      </c>
      <c r="D25" s="280">
        <v>9.8145269982776354E-2</v>
      </c>
      <c r="E25" s="280">
        <v>0.14047225569386612</v>
      </c>
      <c r="F25" s="280">
        <v>0.44792587512814364</v>
      </c>
      <c r="G25" s="280">
        <v>0.51538281816435205</v>
      </c>
      <c r="H25" s="280">
        <v>0.35575723145254384</v>
      </c>
      <c r="I25" s="280">
        <v>0.40963804700880352</v>
      </c>
      <c r="J25" s="280">
        <v>0.39023126390602786</v>
      </c>
      <c r="K25" s="280">
        <v>0.46639793811957997</v>
      </c>
      <c r="L25" s="280">
        <v>0.12184420882506898</v>
      </c>
      <c r="M25" s="280">
        <v>0.13135279951936954</v>
      </c>
      <c r="N25" s="280">
        <f>+(11841+347651+528+8868+1247276+3060491+65122+284505)/(2893126+35836704)</f>
        <v>0.12977805479652246</v>
      </c>
      <c r="O25" s="280">
        <f>+(11841+347651+528+8868+734+53429+1247276+3060491+65122+284505+342703+1258165)/(2893126+35836704)</f>
        <v>0.17251077528612957</v>
      </c>
    </row>
    <row r="26" spans="1:15">
      <c r="A26" s="279">
        <v>2012</v>
      </c>
      <c r="B26" s="280">
        <v>0.25925018358335367</v>
      </c>
      <c r="C26" s="280">
        <v>0.33082959332543893</v>
      </c>
      <c r="D26" s="280">
        <v>8.9754847173712751E-2</v>
      </c>
      <c r="E26" s="280">
        <v>0.13212946985447138</v>
      </c>
      <c r="F26" s="280">
        <v>0.44234735220220878</v>
      </c>
      <c r="G26" s="280">
        <v>0.47668907211135819</v>
      </c>
      <c r="H26" s="280">
        <v>0.3070941794092289</v>
      </c>
      <c r="I26" s="280">
        <v>0.38681228501006581</v>
      </c>
      <c r="J26" s="280">
        <v>0.42098264947920089</v>
      </c>
      <c r="K26" s="280">
        <v>0.49154771591997093</v>
      </c>
      <c r="L26" s="280">
        <v>0.11425961895696995</v>
      </c>
      <c r="M26" s="280">
        <v>0.12508631659995711</v>
      </c>
      <c r="N26" s="280">
        <v>0.13934694816626314</v>
      </c>
      <c r="O26" s="280">
        <v>0.16275096424030613</v>
      </c>
    </row>
    <row r="27" spans="1:15">
      <c r="A27" s="347">
        <v>2013</v>
      </c>
      <c r="B27" s="280">
        <v>0.26916434549461798</v>
      </c>
      <c r="C27" s="280">
        <v>0.33815838087389544</v>
      </c>
      <c r="D27" s="280">
        <v>9.2985631560789331E-2</v>
      </c>
      <c r="E27" s="280">
        <v>0.13278582013796375</v>
      </c>
      <c r="F27" s="280">
        <v>0.41826127005230457</v>
      </c>
      <c r="G27" s="280">
        <v>0.45069722821392444</v>
      </c>
      <c r="H27" s="280">
        <v>0.28528584367452142</v>
      </c>
      <c r="I27" s="280">
        <v>0.34897305333137307</v>
      </c>
      <c r="J27" s="280">
        <v>0.43715093672149785</v>
      </c>
      <c r="K27" s="280">
        <v>0.48491814467514371</v>
      </c>
      <c r="L27" s="280">
        <v>0.10587961423339552</v>
      </c>
      <c r="M27" s="280">
        <v>0.11442013696336158</v>
      </c>
      <c r="N27" s="280">
        <v>0.16242578195323384</v>
      </c>
      <c r="O27" s="280">
        <v>0.18422389537160727</v>
      </c>
    </row>
    <row r="28" spans="1:15" s="184" customFormat="1" ht="11.25">
      <c r="A28" s="279">
        <v>2014</v>
      </c>
      <c r="B28" s="280">
        <v>0.24704720000278352</v>
      </c>
      <c r="C28" s="280">
        <v>0.31855344308826855</v>
      </c>
      <c r="D28" s="280">
        <v>8.6928638792317839E-2</v>
      </c>
      <c r="E28" s="280">
        <v>0.13402337633290134</v>
      </c>
      <c r="F28" s="280">
        <v>0.42332589092785472</v>
      </c>
      <c r="G28" s="280">
        <v>0.47136545816089664</v>
      </c>
      <c r="H28" s="280">
        <v>0.28431393589456655</v>
      </c>
      <c r="I28" s="280">
        <v>0.34210709280327289</v>
      </c>
      <c r="J28" s="280">
        <v>0.48288165867779537</v>
      </c>
      <c r="K28" s="280">
        <v>0.51711834132220458</v>
      </c>
      <c r="L28" s="280">
        <v>0.11009589233527756</v>
      </c>
      <c r="M28" s="280">
        <v>0.11865977030523953</v>
      </c>
      <c r="N28" s="280">
        <v>0.18874541999290287</v>
      </c>
      <c r="O28" s="280">
        <v>0.20766351309804398</v>
      </c>
    </row>
    <row r="29" spans="1:15" s="184" customFormat="1" ht="11.25">
      <c r="A29" s="279">
        <v>2015</v>
      </c>
      <c r="B29" s="280">
        <v>0.2269839853158494</v>
      </c>
      <c r="C29" s="280">
        <v>0.28358228397514484</v>
      </c>
      <c r="D29" s="280">
        <v>8.2059991305367647E-2</v>
      </c>
      <c r="E29" s="280">
        <v>0.12343150281054975</v>
      </c>
      <c r="F29" s="280">
        <v>0.40392395878074977</v>
      </c>
      <c r="G29" s="280">
        <v>0.45623669521935589</v>
      </c>
      <c r="H29" s="280">
        <v>0.26907637259070033</v>
      </c>
      <c r="I29" s="280">
        <v>0.30588119896886817</v>
      </c>
      <c r="J29" s="280">
        <v>0.36174990281535913</v>
      </c>
      <c r="K29" s="280">
        <v>0.3993607469776661</v>
      </c>
      <c r="L29" s="280">
        <v>0.1001841595600579</v>
      </c>
      <c r="M29" s="280">
        <v>0.11454148741646156</v>
      </c>
      <c r="N29" s="280" t="s">
        <v>583</v>
      </c>
      <c r="O29" s="280" t="s">
        <v>583</v>
      </c>
    </row>
    <row r="30" spans="1:15" s="184" customFormat="1" ht="11.25">
      <c r="A30" s="279">
        <v>2016</v>
      </c>
      <c r="B30" s="280">
        <f>+(9028162+1153148+979684+13674346+711340+494296)/(57733375+55609476)</f>
        <v>0.22975402303935341</v>
      </c>
      <c r="C30" s="280">
        <f>+(559656+9028162+2298234+979684+1153148+706898+708709+13674346+689451+711340+494296+67949)/(57733375+55609476)</f>
        <v>0.27414056313088508</v>
      </c>
      <c r="D30" s="280">
        <f>+(13417670+2220839+2743828+9445979+1277316+1322507)/(185235398+143483562)</f>
        <v>9.2565816708595081E-2</v>
      </c>
      <c r="E30" s="280">
        <f>+(13417670+1428162+4080628+2220839+2743828+1275738+9445949+1482979+3030908+1277316+1322507+456709)/(185235398+143483562)</f>
        <v>0.1283261330590727</v>
      </c>
      <c r="F30" s="280">
        <f>+(855443+1429191+3010876+2357679+168369+116661)/(8501194+9752571)</f>
        <v>0.43488118752487498</v>
      </c>
      <c r="G30" s="280">
        <f>+(855443+53589+3010876+519223+168369+26205+1429191+47645+2357679+138347+116661+781)/(8501194+9752571)</f>
        <v>0.47792929294312708</v>
      </c>
      <c r="H30" s="280">
        <v>0.29061598312052056</v>
      </c>
      <c r="I30" s="280">
        <v>0.31144455348432643</v>
      </c>
      <c r="J30" s="280">
        <v>0.30190991706985004</v>
      </c>
      <c r="K30" s="280">
        <v>0.33076526960857955</v>
      </c>
      <c r="L30" s="280" t="s">
        <v>597</v>
      </c>
      <c r="M30" s="280" t="s">
        <v>597</v>
      </c>
      <c r="N30" s="280" t="s">
        <v>583</v>
      </c>
      <c r="O30" s="280" t="s">
        <v>583</v>
      </c>
    </row>
    <row r="31" spans="1:15">
      <c r="M31" s="184"/>
    </row>
    <row r="32" spans="1:15">
      <c r="A32" s="184"/>
    </row>
    <row r="33" spans="1:8" ht="15">
      <c r="A33" s="184"/>
      <c r="F33" s="283"/>
      <c r="G33" s="283"/>
      <c r="H33" s="283"/>
    </row>
    <row r="34" spans="1:8" ht="15">
      <c r="A34" s="33" t="s">
        <v>591</v>
      </c>
      <c r="F34" s="283"/>
      <c r="G34" s="283"/>
      <c r="H34" s="283"/>
    </row>
    <row r="35" spans="1:8">
      <c r="A35" s="33" t="s">
        <v>598</v>
      </c>
    </row>
  </sheetData>
  <mergeCells count="8">
    <mergeCell ref="L7:M7"/>
    <mergeCell ref="N7:O7"/>
    <mergeCell ref="A7:A8"/>
    <mergeCell ref="B7:C7"/>
    <mergeCell ref="D7:E7"/>
    <mergeCell ref="F7:G7"/>
    <mergeCell ref="H7:I7"/>
    <mergeCell ref="J7:K7"/>
  </mergeCells>
  <phoneticPr fontId="20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FD64"/>
  <sheetViews>
    <sheetView workbookViewId="0">
      <selection activeCell="A38" sqref="A38"/>
    </sheetView>
  </sheetViews>
  <sheetFormatPr baseColWidth="10" defaultRowHeight="12.75"/>
  <cols>
    <col min="1" max="9" width="11.42578125" style="33"/>
    <col min="10" max="10" width="16" style="33" customWidth="1"/>
    <col min="11" max="16384" width="11.42578125" style="33"/>
  </cols>
  <sheetData>
    <row r="1" spans="1:10">
      <c r="A1" s="1" t="s">
        <v>27</v>
      </c>
      <c r="B1" s="266"/>
      <c r="C1" s="267"/>
      <c r="D1" s="267"/>
      <c r="E1" s="267"/>
      <c r="F1" s="4"/>
      <c r="G1" s="4"/>
      <c r="H1" s="4"/>
      <c r="I1" s="4"/>
      <c r="J1" s="4"/>
    </row>
    <row r="2" spans="1:10">
      <c r="A2" s="5" t="s">
        <v>28</v>
      </c>
      <c r="B2" s="268"/>
      <c r="C2" s="269"/>
      <c r="D2" s="269"/>
      <c r="E2" s="269"/>
      <c r="F2" s="8"/>
      <c r="G2" s="8"/>
    </row>
    <row r="3" spans="1:10">
      <c r="A3" s="5" t="s">
        <v>2</v>
      </c>
      <c r="B3" s="268"/>
      <c r="C3" s="269"/>
      <c r="D3" s="269"/>
      <c r="E3" s="269"/>
      <c r="F3" s="8"/>
      <c r="G3" s="8"/>
    </row>
    <row r="4" spans="1:10">
      <c r="A4" s="5" t="s">
        <v>29</v>
      </c>
      <c r="B4" s="268"/>
      <c r="C4" s="269"/>
      <c r="D4" s="269"/>
      <c r="E4" s="269"/>
      <c r="F4" s="8"/>
      <c r="G4" s="8"/>
    </row>
    <row r="5" spans="1:10">
      <c r="A5" s="184" t="s">
        <v>599</v>
      </c>
      <c r="B5" s="268"/>
      <c r="C5" s="269"/>
      <c r="D5" s="269"/>
      <c r="E5" s="269"/>
      <c r="F5" s="8"/>
      <c r="G5" s="8"/>
    </row>
    <row r="6" spans="1:10">
      <c r="B6" s="270"/>
      <c r="C6" s="270"/>
      <c r="D6" s="8"/>
      <c r="E6" s="270"/>
      <c r="F6" s="8"/>
      <c r="G6" s="270"/>
      <c r="H6" s="271"/>
      <c r="I6" s="271"/>
    </row>
    <row r="7" spans="1:10" s="37" customFormat="1" ht="27" customHeight="1">
      <c r="A7" s="10" t="s">
        <v>3</v>
      </c>
      <c r="B7" s="10" t="s">
        <v>16</v>
      </c>
      <c r="C7" s="10" t="s">
        <v>17</v>
      </c>
      <c r="D7" s="34" t="s">
        <v>18</v>
      </c>
      <c r="E7" s="34" t="s">
        <v>19</v>
      </c>
      <c r="F7" s="34" t="s">
        <v>4</v>
      </c>
      <c r="G7" s="34" t="s">
        <v>30</v>
      </c>
      <c r="H7" s="34" t="s">
        <v>22</v>
      </c>
      <c r="I7" s="34" t="s">
        <v>20</v>
      </c>
      <c r="J7" s="10" t="s">
        <v>23</v>
      </c>
    </row>
    <row r="8" spans="1:10">
      <c r="A8" s="272">
        <v>1995</v>
      </c>
      <c r="B8" s="273">
        <v>20962204</v>
      </c>
      <c r="C8" s="273">
        <v>45886178</v>
      </c>
      <c r="D8" s="274">
        <v>919325</v>
      </c>
      <c r="E8" s="274">
        <v>2100662</v>
      </c>
      <c r="F8" s="275">
        <v>69868369</v>
      </c>
      <c r="G8" s="274">
        <v>15690066</v>
      </c>
      <c r="H8" s="273">
        <v>18914217</v>
      </c>
      <c r="I8" s="273">
        <v>1178452</v>
      </c>
      <c r="J8" s="273">
        <v>105651104</v>
      </c>
    </row>
    <row r="9" spans="1:10">
      <c r="A9" s="272">
        <v>1996</v>
      </c>
      <c r="B9" s="273">
        <v>23790617</v>
      </c>
      <c r="C9" s="273">
        <v>47017472</v>
      </c>
      <c r="D9" s="274">
        <v>1042189</v>
      </c>
      <c r="E9" s="274">
        <v>2392935</v>
      </c>
      <c r="F9" s="275">
        <v>74243213</v>
      </c>
      <c r="G9" s="274">
        <v>15123780</v>
      </c>
      <c r="H9" s="273">
        <v>22911554</v>
      </c>
      <c r="I9" s="273">
        <v>1084522</v>
      </c>
      <c r="J9" s="273">
        <v>113363069</v>
      </c>
    </row>
    <row r="10" spans="1:10">
      <c r="A10" s="272">
        <v>1997</v>
      </c>
      <c r="B10" s="273">
        <v>26179094</v>
      </c>
      <c r="C10" s="273">
        <v>52147464</v>
      </c>
      <c r="D10" s="274">
        <v>1136680</v>
      </c>
      <c r="E10" s="274">
        <v>2724072</v>
      </c>
      <c r="F10" s="275">
        <v>82187310</v>
      </c>
      <c r="G10" s="274">
        <v>16383343</v>
      </c>
      <c r="H10" s="273">
        <v>22722113</v>
      </c>
      <c r="I10" s="273">
        <v>1270166</v>
      </c>
      <c r="J10" s="273">
        <v>122562932</v>
      </c>
    </row>
    <row r="11" spans="1:10">
      <c r="A11" s="272">
        <v>1998</v>
      </c>
      <c r="B11" s="273">
        <v>26185922</v>
      </c>
      <c r="C11" s="273">
        <v>50491024</v>
      </c>
      <c r="D11" s="274">
        <v>1010717</v>
      </c>
      <c r="E11" s="274">
        <v>2768755</v>
      </c>
      <c r="F11" s="275">
        <v>80456418</v>
      </c>
      <c r="G11" s="274">
        <v>14572637</v>
      </c>
      <c r="H11" s="273">
        <v>16848322</v>
      </c>
      <c r="I11" s="273">
        <v>1321288</v>
      </c>
      <c r="J11" s="273">
        <v>113198665</v>
      </c>
    </row>
    <row r="12" spans="1:10">
      <c r="A12" s="272">
        <v>1999</v>
      </c>
      <c r="B12" s="273">
        <v>23044053</v>
      </c>
      <c r="C12" s="273">
        <v>47187625</v>
      </c>
      <c r="D12" s="274">
        <v>739402</v>
      </c>
      <c r="E12" s="274">
        <v>2236159</v>
      </c>
      <c r="F12" s="275">
        <v>73207239</v>
      </c>
      <c r="G12" s="273">
        <v>15333722</v>
      </c>
      <c r="H12" s="273">
        <v>19947010</v>
      </c>
      <c r="I12" s="273">
        <v>1397271</v>
      </c>
      <c r="J12" s="273">
        <v>109885242</v>
      </c>
    </row>
    <row r="13" spans="1:10">
      <c r="A13" s="272">
        <v>2000</v>
      </c>
      <c r="B13" s="273">
        <v>25995393</v>
      </c>
      <c r="C13" s="273">
        <v>53911943</v>
      </c>
      <c r="D13" s="274">
        <v>862304</v>
      </c>
      <c r="E13" s="274">
        <v>2298719</v>
      </c>
      <c r="F13" s="275">
        <v>83068359</v>
      </c>
      <c r="G13" s="273">
        <v>17801305</v>
      </c>
      <c r="H13" s="273">
        <v>30942360</v>
      </c>
      <c r="I13" s="273">
        <v>1468805</v>
      </c>
      <c r="J13" s="273">
        <v>133280829</v>
      </c>
    </row>
    <row r="14" spans="1:10">
      <c r="A14" s="272">
        <v>2001</v>
      </c>
      <c r="B14" s="273">
        <v>26221477</v>
      </c>
      <c r="C14" s="273">
        <v>56936471</v>
      </c>
      <c r="D14" s="274">
        <v>985648</v>
      </c>
      <c r="E14" s="274">
        <v>2056040</v>
      </c>
      <c r="F14" s="275">
        <v>86199636</v>
      </c>
      <c r="G14" s="273">
        <v>17175245</v>
      </c>
      <c r="H14" s="273">
        <v>25289975</v>
      </c>
      <c r="I14" s="273">
        <v>1349443</v>
      </c>
      <c r="J14" s="273">
        <v>130014299</v>
      </c>
    </row>
    <row r="15" spans="1:10">
      <c r="A15" s="272">
        <v>2002</v>
      </c>
      <c r="B15" s="273">
        <v>25387937</v>
      </c>
      <c r="C15" s="273">
        <v>59317189</v>
      </c>
      <c r="D15" s="274">
        <v>950131</v>
      </c>
      <c r="E15" s="274">
        <v>1858421</v>
      </c>
      <c r="F15" s="275">
        <v>87513678</v>
      </c>
      <c r="G15" s="273">
        <v>16909248</v>
      </c>
      <c r="H15" s="273">
        <v>23984106</v>
      </c>
      <c r="I15" s="273">
        <v>1367855</v>
      </c>
      <c r="J15" s="273">
        <v>129774887</v>
      </c>
    </row>
    <row r="16" spans="1:10">
      <c r="A16" s="272">
        <v>2003</v>
      </c>
      <c r="B16" s="273">
        <v>29225642</v>
      </c>
      <c r="C16" s="273">
        <v>71853444</v>
      </c>
      <c r="D16" s="274">
        <v>1236957</v>
      </c>
      <c r="E16" s="274">
        <v>2204740</v>
      </c>
      <c r="F16" s="275">
        <v>104520783</v>
      </c>
      <c r="G16" s="273">
        <v>19546337</v>
      </c>
      <c r="H16" s="273">
        <v>24973676</v>
      </c>
      <c r="I16" s="273">
        <v>1673430</v>
      </c>
      <c r="J16" s="273">
        <v>150714226</v>
      </c>
    </row>
    <row r="17" spans="1:2045 2050:3071 3074:4095 4100:7165 7170:8191 8194:9215 9220:12285 12290:13311 13314:14335 14340:16384">
      <c r="A17" s="272">
        <v>2004</v>
      </c>
      <c r="B17" s="273">
        <v>34160477</v>
      </c>
      <c r="C17" s="273">
        <v>95004252</v>
      </c>
      <c r="D17" s="274">
        <v>1624727</v>
      </c>
      <c r="E17" s="274">
        <v>2923865</v>
      </c>
      <c r="F17" s="275">
        <v>133713321</v>
      </c>
      <c r="G17" s="273">
        <v>30270062</v>
      </c>
      <c r="H17" s="273">
        <v>33624639</v>
      </c>
      <c r="I17" s="273">
        <v>2261931</v>
      </c>
      <c r="J17" s="273">
        <v>199869953</v>
      </c>
    </row>
    <row r="18" spans="1:2045 2050:3071 3074:4095 4100:7165 7170:8191 8194:9215 9220:12285 12290:13311 13314:14335 14340:16384">
      <c r="A18" s="272">
        <v>2005</v>
      </c>
      <c r="B18" s="273">
        <v>39737805</v>
      </c>
      <c r="C18" s="273">
        <v>116127986</v>
      </c>
      <c r="D18" s="274">
        <v>1808996</v>
      </c>
      <c r="E18" s="274">
        <v>3402373</v>
      </c>
      <c r="F18" s="275">
        <v>161077160</v>
      </c>
      <c r="G18" s="273">
        <v>37757145</v>
      </c>
      <c r="H18" s="273">
        <v>54487883</v>
      </c>
      <c r="I18" s="273">
        <v>2926589</v>
      </c>
      <c r="J18" s="273">
        <v>256248777</v>
      </c>
    </row>
    <row r="19" spans="1:2045 2050:3071 3074:4095 4100:7165 7170:8191 8194:9215 9220:12285 12290:13311 13314:14335 14340:16384">
      <c r="A19" s="272">
        <v>2006</v>
      </c>
      <c r="B19" s="273">
        <v>45756509</v>
      </c>
      <c r="C19" s="273">
        <v>134853690</v>
      </c>
      <c r="D19" s="274">
        <v>1903530</v>
      </c>
      <c r="E19" s="274">
        <v>3978114</v>
      </c>
      <c r="F19" s="275">
        <v>186491843</v>
      </c>
      <c r="G19" s="273">
        <v>54718601</v>
      </c>
      <c r="H19" s="273">
        <v>65686721</v>
      </c>
      <c r="I19" s="273">
        <v>4218673</v>
      </c>
      <c r="J19" s="273">
        <v>311115838</v>
      </c>
    </row>
    <row r="20" spans="1:2045 2050:3071 3074:4095 4100:7165 7170:8191 8194:9215 9220:12285 12290:13311 13314:14335 14340:16384" s="275" customFormat="1" ht="11.25">
      <c r="A20" s="272">
        <v>2007</v>
      </c>
      <c r="B20" s="273">
        <v>55025174</v>
      </c>
      <c r="C20" s="273">
        <v>157265358</v>
      </c>
      <c r="D20" s="274">
        <v>2730951</v>
      </c>
      <c r="E20" s="274">
        <v>4512547</v>
      </c>
      <c r="F20" s="275">
        <v>219534030</v>
      </c>
      <c r="G20" s="273">
        <v>64303922</v>
      </c>
      <c r="H20" s="273">
        <v>16918564</v>
      </c>
      <c r="I20" s="273">
        <v>4829080</v>
      </c>
      <c r="J20" s="273">
        <v>305585596</v>
      </c>
    </row>
    <row r="21" spans="1:2045 2050:3071 3074:4095 4100:7165 7170:8191 8194:9215 9220:12285 12290:13311 13314:14335 14340:16384" s="275" customFormat="1" ht="11.25">
      <c r="A21" s="272">
        <v>2008</v>
      </c>
      <c r="B21" s="273">
        <v>68590962</v>
      </c>
      <c r="C21" s="273">
        <v>193120771</v>
      </c>
      <c r="D21" s="274">
        <v>4383473</v>
      </c>
      <c r="E21" s="274">
        <v>5946872</v>
      </c>
      <c r="F21" s="275">
        <v>272042078</v>
      </c>
      <c r="G21" s="273">
        <v>66837966</v>
      </c>
      <c r="H21" s="273">
        <v>4482849</v>
      </c>
      <c r="I21" s="273">
        <v>6948206</v>
      </c>
      <c r="J21" s="273">
        <v>350311099</v>
      </c>
    </row>
    <row r="22" spans="1:2045 2050:3071 3074:4095 4100:7165 7170:8191 8194:9215 9220:12285 12290:13311 13314:14335 14340:16384" s="275" customFormat="1" ht="11.25">
      <c r="A22" s="272">
        <v>2009</v>
      </c>
      <c r="B22" s="273">
        <v>54775025</v>
      </c>
      <c r="C22" s="273">
        <v>150198461</v>
      </c>
      <c r="D22" s="274">
        <v>3124587</v>
      </c>
      <c r="E22" s="274">
        <v>5383065</v>
      </c>
      <c r="F22" s="275">
        <v>213481138</v>
      </c>
      <c r="G22" s="273">
        <v>48430581</v>
      </c>
      <c r="H22" s="273">
        <v>1611788</v>
      </c>
      <c r="I22" s="273">
        <v>5412602</v>
      </c>
      <c r="J22" s="273">
        <v>268936109</v>
      </c>
    </row>
    <row r="23" spans="1:2045 2050:3071 3074:4095 4100:7165 7170:8191 8194:9215 9220:12285 12290:13311 13314:14335 14340:16384" s="275" customFormat="1" ht="11.25">
      <c r="A23" s="272">
        <v>2010</v>
      </c>
      <c r="B23" s="273">
        <v>66936746</v>
      </c>
      <c r="C23" s="273">
        <v>198864982</v>
      </c>
      <c r="D23" s="274">
        <v>4531210</v>
      </c>
      <c r="E23" s="274">
        <v>6739669</v>
      </c>
      <c r="F23" s="275">
        <v>277072607</v>
      </c>
      <c r="G23" s="273">
        <v>65415003</v>
      </c>
      <c r="H23" s="273">
        <v>2649010</v>
      </c>
      <c r="I23" s="273">
        <v>7048389</v>
      </c>
      <c r="J23" s="273">
        <v>352185009</v>
      </c>
    </row>
    <row r="24" spans="1:2045 2050:3071 3074:4095 4100:7165 7170:8191 8194:9215 9220:12285 12290:13311 13314:14335 14340:16384" s="275" customFormat="1" ht="11.25">
      <c r="A24" s="272">
        <v>2011</v>
      </c>
      <c r="B24" s="273">
        <v>83950232</v>
      </c>
      <c r="C24" s="273">
        <v>256039570</v>
      </c>
      <c r="D24" s="274">
        <v>5517372</v>
      </c>
      <c r="E24" s="274">
        <v>7911750</v>
      </c>
      <c r="F24" s="275">
        <v>353418924</v>
      </c>
      <c r="G24" s="273">
        <v>80766227</v>
      </c>
      <c r="H24" s="273">
        <v>3231567</v>
      </c>
      <c r="I24" s="273">
        <v>9215280</v>
      </c>
      <c r="J24" s="273">
        <v>446631998</v>
      </c>
    </row>
    <row r="25" spans="1:2045 2050:3071 3074:4095 4100:7165 7170:8191 8194:9215 9220:12285 12290:13311 13314:14335 14340:16384" s="275" customFormat="1" ht="11.25">
      <c r="A25" s="272">
        <v>2012</v>
      </c>
      <c r="B25" s="273">
        <v>80927119</v>
      </c>
      <c r="C25" s="273">
        <v>242579769</v>
      </c>
      <c r="D25" s="274">
        <v>7281952</v>
      </c>
      <c r="E25" s="274">
        <v>8719779</v>
      </c>
      <c r="F25" s="275">
        <v>339508619</v>
      </c>
      <c r="G25" s="273">
        <v>76745075</v>
      </c>
      <c r="H25" s="273">
        <v>2922716</v>
      </c>
      <c r="I25" s="273">
        <v>11967752</v>
      </c>
      <c r="J25" s="273">
        <v>431144162</v>
      </c>
    </row>
    <row r="26" spans="1:2045 2050:3071 3074:4095 4100:7165 7170:8191 8194:9215 9220:12285 12290:13311 13314:14335 14340:16384" s="275" customFormat="1" ht="11.25">
      <c r="A26" s="277">
        <v>2013</v>
      </c>
      <c r="B26" s="273">
        <v>76633913</v>
      </c>
      <c r="C26" s="273">
        <v>242178648</v>
      </c>
      <c r="D26" s="274">
        <v>9432339</v>
      </c>
      <c r="E26" s="274">
        <v>9066889</v>
      </c>
      <c r="F26" s="275">
        <v>290033905</v>
      </c>
      <c r="G26" s="273">
        <v>76194275</v>
      </c>
      <c r="H26" s="273">
        <v>2004328</v>
      </c>
      <c r="I26" s="273">
        <v>12327702</v>
      </c>
      <c r="J26" s="273">
        <v>380560210</v>
      </c>
    </row>
    <row r="27" spans="1:2045 2050:3071 3074:4095 4100:7165 7170:8191 8194:9215 9220:12285 12290:13311 13314:14335 14340:16384" s="275" customFormat="1" ht="11.25">
      <c r="A27" s="272">
        <v>2014</v>
      </c>
      <c r="B27" s="273">
        <v>68335100</v>
      </c>
      <c r="C27" s="273">
        <v>225100888</v>
      </c>
      <c r="D27" s="274">
        <v>9655536</v>
      </c>
      <c r="E27" s="274">
        <v>9163657</v>
      </c>
      <c r="F27" s="275">
        <v>312255181</v>
      </c>
      <c r="G27" s="273">
        <v>74213469</v>
      </c>
      <c r="H27" s="273">
        <v>1459143</v>
      </c>
      <c r="I27" s="273">
        <v>13016900</v>
      </c>
      <c r="J27" s="273">
        <v>400944693</v>
      </c>
    </row>
    <row r="28" spans="1:2045 2050:3071 3074:4095 4100:7165 7170:8191 8194:9215 9220:12285 12290:13311 13314:14335 14340:16384" s="275" customFormat="1" ht="11.25">
      <c r="A28" s="277">
        <v>2015</v>
      </c>
      <c r="B28" s="273">
        <v>56629945</v>
      </c>
      <c r="C28" s="273">
        <v>144495740</v>
      </c>
      <c r="D28" s="274">
        <v>9655536</v>
      </c>
      <c r="E28" s="274">
        <v>7678912</v>
      </c>
      <c r="F28" s="275">
        <v>218460133</v>
      </c>
      <c r="G28" s="273">
        <v>62040965</v>
      </c>
      <c r="H28" s="273" t="s">
        <v>583</v>
      </c>
      <c r="I28" s="273">
        <v>8911926</v>
      </c>
      <c r="J28" s="273" t="s">
        <v>583</v>
      </c>
    </row>
    <row r="29" spans="1:2045 2050:3071 3074:4095 4100:7165 7170:8191 8194:9215 9220:12285 12290:13311 13314:14335 14340:16384" s="275" customFormat="1" ht="11.25">
      <c r="A29" s="277">
        <v>2016</v>
      </c>
      <c r="B29" s="273">
        <v>57733375</v>
      </c>
      <c r="C29" s="273">
        <v>185235398</v>
      </c>
      <c r="D29" s="274">
        <v>8501194</v>
      </c>
      <c r="E29" s="274">
        <v>6997486</v>
      </c>
      <c r="F29" s="275">
        <v>258467453</v>
      </c>
      <c r="G29" s="273" t="s">
        <v>583</v>
      </c>
      <c r="H29" s="273" t="s">
        <v>583</v>
      </c>
      <c r="I29" s="273">
        <v>7228169</v>
      </c>
      <c r="J29" s="273" t="s">
        <v>583</v>
      </c>
      <c r="K29" s="277"/>
      <c r="N29" s="276"/>
      <c r="O29" s="276"/>
      <c r="T29" s="276"/>
      <c r="U29" s="277"/>
      <c r="X29" s="276"/>
      <c r="Y29" s="276"/>
      <c r="AD29" s="276"/>
      <c r="AE29" s="277"/>
      <c r="AH29" s="276"/>
      <c r="AI29" s="276"/>
      <c r="AN29" s="276"/>
      <c r="AO29" s="277"/>
      <c r="AR29" s="276"/>
      <c r="AS29" s="276"/>
      <c r="AX29" s="276"/>
      <c r="AY29" s="277"/>
      <c r="BB29" s="276"/>
      <c r="BC29" s="276"/>
      <c r="BH29" s="276"/>
      <c r="BI29" s="277"/>
      <c r="BL29" s="276"/>
      <c r="BM29" s="276"/>
      <c r="BR29" s="276"/>
      <c r="BS29" s="277"/>
      <c r="BV29" s="276"/>
      <c r="BW29" s="276"/>
      <c r="CB29" s="276"/>
      <c r="CC29" s="277"/>
      <c r="CF29" s="276"/>
      <c r="CG29" s="276"/>
      <c r="CL29" s="276"/>
      <c r="CM29" s="277"/>
      <c r="CP29" s="276"/>
      <c r="CQ29" s="276"/>
      <c r="CV29" s="276"/>
      <c r="CW29" s="277"/>
      <c r="CZ29" s="276"/>
      <c r="DA29" s="276"/>
      <c r="DF29" s="276"/>
      <c r="DG29" s="277"/>
      <c r="DJ29" s="276"/>
      <c r="DK29" s="276"/>
      <c r="DP29" s="276"/>
      <c r="DQ29" s="277"/>
      <c r="DT29" s="276"/>
      <c r="DU29" s="276"/>
      <c r="DZ29" s="276"/>
      <c r="EA29" s="277"/>
      <c r="ED29" s="276"/>
      <c r="EE29" s="276"/>
      <c r="EJ29" s="276"/>
      <c r="EK29" s="277"/>
      <c r="EN29" s="276"/>
      <c r="EO29" s="276"/>
      <c r="ET29" s="276"/>
      <c r="EU29" s="277"/>
      <c r="EX29" s="276"/>
      <c r="EY29" s="276"/>
      <c r="FD29" s="276"/>
      <c r="FE29" s="277"/>
      <c r="FH29" s="276"/>
      <c r="FI29" s="276"/>
      <c r="FN29" s="276"/>
      <c r="FO29" s="277"/>
      <c r="FR29" s="276"/>
      <c r="FS29" s="276"/>
      <c r="FX29" s="276"/>
      <c r="FY29" s="277"/>
      <c r="GB29" s="276"/>
      <c r="GC29" s="276"/>
      <c r="GH29" s="276"/>
      <c r="GI29" s="277"/>
      <c r="GL29" s="276"/>
      <c r="GM29" s="276"/>
      <c r="GR29" s="276"/>
      <c r="GS29" s="277"/>
      <c r="GV29" s="276"/>
      <c r="GW29" s="276"/>
      <c r="HB29" s="276"/>
      <c r="HC29" s="277"/>
      <c r="HF29" s="276"/>
      <c r="HG29" s="276"/>
      <c r="HL29" s="276"/>
      <c r="HM29" s="277"/>
      <c r="HP29" s="276"/>
      <c r="HQ29" s="276"/>
      <c r="HV29" s="276"/>
      <c r="HW29" s="277"/>
      <c r="HZ29" s="276"/>
      <c r="IA29" s="276"/>
      <c r="IF29" s="276"/>
      <c r="IG29" s="277"/>
      <c r="IJ29" s="276"/>
      <c r="IK29" s="276"/>
      <c r="IP29" s="276"/>
      <c r="IQ29" s="277"/>
      <c r="IT29" s="276"/>
      <c r="IU29" s="276"/>
      <c r="IZ29" s="276"/>
      <c r="JA29" s="277"/>
      <c r="JD29" s="276"/>
      <c r="JE29" s="276"/>
      <c r="JJ29" s="276"/>
      <c r="JK29" s="277"/>
      <c r="JN29" s="276"/>
      <c r="JO29" s="276"/>
      <c r="JT29" s="276"/>
      <c r="JU29" s="277"/>
      <c r="JX29" s="276"/>
      <c r="JY29" s="276"/>
      <c r="KD29" s="276"/>
      <c r="KE29" s="277"/>
      <c r="KH29" s="276"/>
      <c r="KI29" s="276"/>
      <c r="KN29" s="276"/>
      <c r="KO29" s="277"/>
      <c r="KR29" s="276"/>
      <c r="KS29" s="276"/>
      <c r="KX29" s="276"/>
      <c r="KY29" s="277"/>
      <c r="LB29" s="276"/>
      <c r="LC29" s="276"/>
      <c r="LH29" s="276"/>
      <c r="LI29" s="277"/>
      <c r="LL29" s="276"/>
      <c r="LM29" s="276"/>
      <c r="LR29" s="276"/>
      <c r="LS29" s="277"/>
      <c r="LV29" s="276"/>
      <c r="LW29" s="276"/>
      <c r="MB29" s="276"/>
      <c r="MC29" s="277"/>
      <c r="MF29" s="276"/>
      <c r="MG29" s="276"/>
      <c r="ML29" s="276"/>
      <c r="MM29" s="277"/>
      <c r="MP29" s="276"/>
      <c r="MQ29" s="276"/>
      <c r="MV29" s="276"/>
      <c r="MW29" s="277"/>
      <c r="MZ29" s="276"/>
      <c r="NA29" s="276"/>
      <c r="NF29" s="276"/>
      <c r="NG29" s="277"/>
      <c r="NJ29" s="276"/>
      <c r="NK29" s="276"/>
      <c r="NP29" s="276"/>
      <c r="NQ29" s="277"/>
      <c r="NT29" s="276"/>
      <c r="NU29" s="276"/>
      <c r="NZ29" s="276"/>
      <c r="OA29" s="277"/>
      <c r="OD29" s="276"/>
      <c r="OE29" s="276"/>
      <c r="OJ29" s="276"/>
      <c r="OK29" s="277"/>
      <c r="ON29" s="276"/>
      <c r="OO29" s="276"/>
      <c r="OT29" s="276"/>
      <c r="OU29" s="277"/>
      <c r="OX29" s="276"/>
      <c r="OY29" s="276"/>
      <c r="PD29" s="276"/>
      <c r="PE29" s="277"/>
      <c r="PH29" s="276"/>
      <c r="PI29" s="276"/>
      <c r="PN29" s="276"/>
      <c r="PO29" s="277"/>
      <c r="PR29" s="276"/>
      <c r="PS29" s="276"/>
      <c r="PX29" s="276"/>
      <c r="PY29" s="277"/>
      <c r="QB29" s="276"/>
      <c r="QC29" s="276"/>
      <c r="QH29" s="276"/>
      <c r="QI29" s="277"/>
      <c r="QL29" s="276"/>
      <c r="QM29" s="276"/>
      <c r="QR29" s="276"/>
      <c r="QS29" s="277"/>
      <c r="QV29" s="276"/>
      <c r="QW29" s="276"/>
      <c r="RB29" s="276"/>
      <c r="RC29" s="277"/>
      <c r="RF29" s="276"/>
      <c r="RG29" s="276"/>
      <c r="RL29" s="276"/>
      <c r="RM29" s="277"/>
      <c r="RP29" s="276"/>
      <c r="RQ29" s="276"/>
      <c r="RV29" s="276"/>
      <c r="RW29" s="277"/>
      <c r="RZ29" s="276"/>
      <c r="SA29" s="276"/>
      <c r="SF29" s="276"/>
      <c r="SG29" s="277"/>
      <c r="SJ29" s="276"/>
      <c r="SK29" s="276"/>
      <c r="SP29" s="276"/>
      <c r="SQ29" s="277"/>
      <c r="ST29" s="276"/>
      <c r="SU29" s="276"/>
      <c r="SZ29" s="276"/>
      <c r="TA29" s="277"/>
      <c r="TD29" s="276"/>
      <c r="TE29" s="276"/>
      <c r="TJ29" s="276"/>
      <c r="TK29" s="277"/>
      <c r="TN29" s="276"/>
      <c r="TO29" s="276"/>
      <c r="TT29" s="276"/>
      <c r="TU29" s="277"/>
      <c r="TX29" s="276"/>
      <c r="TY29" s="276"/>
      <c r="UD29" s="276"/>
      <c r="UE29" s="277"/>
      <c r="UH29" s="276"/>
      <c r="UI29" s="276"/>
      <c r="UN29" s="276"/>
      <c r="UO29" s="277"/>
      <c r="UR29" s="276"/>
      <c r="US29" s="276"/>
      <c r="UX29" s="276"/>
      <c r="UY29" s="277"/>
      <c r="VB29" s="276"/>
      <c r="VC29" s="276"/>
      <c r="VH29" s="276"/>
      <c r="VI29" s="277"/>
      <c r="VL29" s="276"/>
      <c r="VM29" s="276"/>
      <c r="VR29" s="276"/>
      <c r="VS29" s="277"/>
      <c r="VV29" s="276"/>
      <c r="VW29" s="276"/>
      <c r="WB29" s="276"/>
      <c r="WC29" s="277"/>
      <c r="WF29" s="276"/>
      <c r="WG29" s="276"/>
      <c r="WL29" s="276"/>
      <c r="WM29" s="277"/>
      <c r="WP29" s="276"/>
      <c r="WQ29" s="276"/>
      <c r="WV29" s="276"/>
      <c r="WW29" s="277"/>
      <c r="WZ29" s="276"/>
      <c r="XA29" s="276"/>
      <c r="XF29" s="276"/>
      <c r="XG29" s="277"/>
      <c r="XJ29" s="276"/>
      <c r="XK29" s="276"/>
      <c r="XP29" s="276"/>
      <c r="XQ29" s="277"/>
      <c r="XT29" s="276"/>
      <c r="XU29" s="276"/>
      <c r="XZ29" s="276"/>
      <c r="YA29" s="277"/>
      <c r="YD29" s="276"/>
      <c r="YE29" s="276"/>
      <c r="YJ29" s="276"/>
      <c r="YK29" s="277"/>
      <c r="YN29" s="276"/>
      <c r="YO29" s="276"/>
      <c r="YT29" s="276"/>
      <c r="YU29" s="277"/>
      <c r="YX29" s="276"/>
      <c r="YY29" s="276"/>
      <c r="ZD29" s="276"/>
      <c r="ZE29" s="277"/>
      <c r="ZH29" s="276"/>
      <c r="ZI29" s="276"/>
      <c r="ZN29" s="276"/>
      <c r="ZO29" s="277"/>
      <c r="ZR29" s="276"/>
      <c r="ZS29" s="276"/>
      <c r="ZX29" s="276"/>
      <c r="ZY29" s="277"/>
      <c r="AAB29" s="276"/>
      <c r="AAC29" s="276"/>
      <c r="AAH29" s="276"/>
      <c r="AAI29" s="277"/>
      <c r="AAL29" s="276"/>
      <c r="AAM29" s="276"/>
      <c r="AAR29" s="276"/>
      <c r="AAS29" s="277"/>
      <c r="AAV29" s="276"/>
      <c r="AAW29" s="276"/>
      <c r="ABB29" s="276"/>
      <c r="ABC29" s="277"/>
      <c r="ABF29" s="276"/>
      <c r="ABG29" s="276"/>
      <c r="ABL29" s="276"/>
      <c r="ABM29" s="277"/>
      <c r="ABP29" s="276"/>
      <c r="ABQ29" s="276"/>
      <c r="ABV29" s="276"/>
      <c r="ABW29" s="277"/>
      <c r="ABZ29" s="276"/>
      <c r="ACA29" s="276"/>
      <c r="ACF29" s="276"/>
      <c r="ACG29" s="277"/>
      <c r="ACJ29" s="276"/>
      <c r="ACK29" s="276"/>
      <c r="ACP29" s="276"/>
      <c r="ACQ29" s="277"/>
      <c r="ACT29" s="276"/>
      <c r="ACU29" s="276"/>
      <c r="ACZ29" s="276"/>
      <c r="ADA29" s="277"/>
      <c r="ADD29" s="276"/>
      <c r="ADE29" s="276"/>
      <c r="ADJ29" s="276"/>
      <c r="ADK29" s="277"/>
      <c r="ADN29" s="276"/>
      <c r="ADO29" s="276"/>
      <c r="ADT29" s="276"/>
      <c r="ADU29" s="277"/>
      <c r="ADX29" s="276"/>
      <c r="ADY29" s="276"/>
      <c r="AED29" s="276"/>
      <c r="AEE29" s="277"/>
      <c r="AEH29" s="276"/>
      <c r="AEI29" s="276"/>
      <c r="AEN29" s="276"/>
      <c r="AEO29" s="277"/>
      <c r="AER29" s="276"/>
      <c r="AES29" s="276"/>
      <c r="AEX29" s="276"/>
      <c r="AEY29" s="277"/>
      <c r="AFB29" s="276"/>
      <c r="AFC29" s="276"/>
      <c r="AFH29" s="276"/>
      <c r="AFI29" s="277"/>
      <c r="AFL29" s="276"/>
      <c r="AFM29" s="276"/>
      <c r="AFR29" s="276"/>
      <c r="AFS29" s="277"/>
      <c r="AFV29" s="276"/>
      <c r="AFW29" s="276"/>
      <c r="AGB29" s="276"/>
      <c r="AGC29" s="277"/>
      <c r="AGF29" s="276"/>
      <c r="AGG29" s="276"/>
      <c r="AGL29" s="276"/>
      <c r="AGM29" s="277"/>
      <c r="AGP29" s="276"/>
      <c r="AGQ29" s="276"/>
      <c r="AGV29" s="276"/>
      <c r="AGW29" s="277"/>
      <c r="AGZ29" s="276"/>
      <c r="AHA29" s="276"/>
      <c r="AHF29" s="276"/>
      <c r="AHG29" s="277"/>
      <c r="AHJ29" s="276"/>
      <c r="AHK29" s="276"/>
      <c r="AHP29" s="276"/>
      <c r="AHQ29" s="277"/>
      <c r="AHT29" s="276"/>
      <c r="AHU29" s="276"/>
      <c r="AHZ29" s="276"/>
      <c r="AIA29" s="277"/>
      <c r="AID29" s="276"/>
      <c r="AIE29" s="276"/>
      <c r="AIJ29" s="276"/>
      <c r="AIK29" s="277"/>
      <c r="AIN29" s="276"/>
      <c r="AIO29" s="276"/>
      <c r="AIT29" s="276"/>
      <c r="AIU29" s="277"/>
      <c r="AIX29" s="276"/>
      <c r="AIY29" s="276"/>
      <c r="AJD29" s="276"/>
      <c r="AJE29" s="277"/>
      <c r="AJH29" s="276"/>
      <c r="AJI29" s="276"/>
      <c r="AJN29" s="276"/>
      <c r="AJO29" s="277"/>
      <c r="AJR29" s="276"/>
      <c r="AJS29" s="276"/>
      <c r="AJX29" s="276"/>
      <c r="AJY29" s="277"/>
      <c r="AKB29" s="276"/>
      <c r="AKC29" s="276"/>
      <c r="AKH29" s="276"/>
      <c r="AKI29" s="277"/>
      <c r="AKL29" s="276"/>
      <c r="AKM29" s="276"/>
      <c r="AKR29" s="276"/>
      <c r="AKS29" s="277"/>
      <c r="AKV29" s="276"/>
      <c r="AKW29" s="276"/>
      <c r="ALB29" s="276"/>
      <c r="ALC29" s="277"/>
      <c r="ALF29" s="276"/>
      <c r="ALG29" s="276"/>
      <c r="ALL29" s="276"/>
      <c r="ALM29" s="277"/>
      <c r="ALP29" s="276"/>
      <c r="ALQ29" s="276"/>
      <c r="ALV29" s="276"/>
      <c r="ALW29" s="277"/>
      <c r="ALZ29" s="276"/>
      <c r="AMA29" s="276"/>
      <c r="AMF29" s="276"/>
      <c r="AMG29" s="277"/>
      <c r="AMJ29" s="276"/>
      <c r="AMK29" s="276"/>
      <c r="AMP29" s="276"/>
      <c r="AMQ29" s="277"/>
      <c r="AMT29" s="276"/>
      <c r="AMU29" s="276"/>
      <c r="AMZ29" s="276"/>
      <c r="ANA29" s="277"/>
      <c r="AND29" s="276"/>
      <c r="ANE29" s="276"/>
      <c r="ANJ29" s="276"/>
      <c r="ANK29" s="277"/>
      <c r="ANN29" s="276"/>
      <c r="ANO29" s="276"/>
      <c r="ANT29" s="276"/>
      <c r="ANU29" s="277"/>
      <c r="ANX29" s="276"/>
      <c r="ANY29" s="276"/>
      <c r="AOD29" s="276"/>
      <c r="AOE29" s="277"/>
      <c r="AOH29" s="276"/>
      <c r="AOI29" s="276"/>
      <c r="AON29" s="276"/>
      <c r="AOO29" s="277"/>
      <c r="AOR29" s="276"/>
      <c r="AOS29" s="276"/>
      <c r="AOX29" s="276"/>
      <c r="AOY29" s="277"/>
      <c r="APB29" s="276"/>
      <c r="APC29" s="276"/>
      <c r="APH29" s="276"/>
      <c r="API29" s="277"/>
      <c r="APL29" s="276"/>
      <c r="APM29" s="276"/>
      <c r="APR29" s="276"/>
      <c r="APS29" s="277"/>
      <c r="APV29" s="276"/>
      <c r="APW29" s="276"/>
      <c r="AQB29" s="276"/>
      <c r="AQC29" s="277"/>
      <c r="AQF29" s="276"/>
      <c r="AQG29" s="276"/>
      <c r="AQL29" s="276"/>
      <c r="AQM29" s="277"/>
      <c r="AQP29" s="276"/>
      <c r="AQQ29" s="276"/>
      <c r="AQV29" s="276"/>
      <c r="AQW29" s="277"/>
      <c r="AQZ29" s="276"/>
      <c r="ARA29" s="276"/>
      <c r="ARF29" s="276"/>
      <c r="ARG29" s="277"/>
      <c r="ARJ29" s="276"/>
      <c r="ARK29" s="276"/>
      <c r="ARP29" s="276"/>
      <c r="ARQ29" s="277"/>
      <c r="ART29" s="276"/>
      <c r="ARU29" s="276"/>
      <c r="ARZ29" s="276"/>
      <c r="ASA29" s="277"/>
      <c r="ASD29" s="276"/>
      <c r="ASE29" s="276"/>
      <c r="ASJ29" s="276"/>
      <c r="ASK29" s="277"/>
      <c r="ASN29" s="276"/>
      <c r="ASO29" s="276"/>
      <c r="AST29" s="276"/>
      <c r="ASU29" s="277"/>
      <c r="ASX29" s="276"/>
      <c r="ASY29" s="276"/>
      <c r="ATD29" s="276"/>
      <c r="ATE29" s="277"/>
      <c r="ATH29" s="276"/>
      <c r="ATI29" s="276"/>
      <c r="ATN29" s="276"/>
      <c r="ATO29" s="277"/>
      <c r="ATR29" s="276"/>
      <c r="ATS29" s="276"/>
      <c r="ATX29" s="276"/>
      <c r="ATY29" s="277"/>
      <c r="AUB29" s="276"/>
      <c r="AUC29" s="276"/>
      <c r="AUH29" s="276"/>
      <c r="AUI29" s="277"/>
      <c r="AUL29" s="276"/>
      <c r="AUM29" s="276"/>
      <c r="AUR29" s="276"/>
      <c r="AUS29" s="277"/>
      <c r="AUV29" s="276"/>
      <c r="AUW29" s="276"/>
      <c r="AVB29" s="276"/>
      <c r="AVC29" s="277"/>
      <c r="AVF29" s="276"/>
      <c r="AVG29" s="276"/>
      <c r="AVL29" s="276"/>
      <c r="AVM29" s="277"/>
      <c r="AVP29" s="276"/>
      <c r="AVQ29" s="276"/>
      <c r="AVV29" s="276"/>
      <c r="AVW29" s="277"/>
      <c r="AVZ29" s="276"/>
      <c r="AWA29" s="276"/>
      <c r="AWF29" s="276"/>
      <c r="AWG29" s="277"/>
      <c r="AWJ29" s="276"/>
      <c r="AWK29" s="276"/>
      <c r="AWP29" s="276"/>
      <c r="AWQ29" s="277"/>
      <c r="AWT29" s="276"/>
      <c r="AWU29" s="276"/>
      <c r="AWZ29" s="276"/>
      <c r="AXA29" s="277"/>
      <c r="AXD29" s="276"/>
      <c r="AXE29" s="276"/>
      <c r="AXJ29" s="276"/>
      <c r="AXK29" s="277"/>
      <c r="AXN29" s="276"/>
      <c r="AXO29" s="276"/>
      <c r="AXT29" s="276"/>
      <c r="AXU29" s="277"/>
      <c r="AXX29" s="276"/>
      <c r="AXY29" s="276"/>
      <c r="AYD29" s="276"/>
      <c r="AYE29" s="277"/>
      <c r="AYH29" s="276"/>
      <c r="AYI29" s="276"/>
      <c r="AYN29" s="276"/>
      <c r="AYO29" s="277"/>
      <c r="AYR29" s="276"/>
      <c r="AYS29" s="276"/>
      <c r="AYX29" s="276"/>
      <c r="AYY29" s="277"/>
      <c r="AZB29" s="276"/>
      <c r="AZC29" s="276"/>
      <c r="AZH29" s="276"/>
      <c r="AZI29" s="277"/>
      <c r="AZL29" s="276"/>
      <c r="AZM29" s="276"/>
      <c r="AZR29" s="276"/>
      <c r="AZS29" s="277"/>
      <c r="AZV29" s="276"/>
      <c r="AZW29" s="276"/>
      <c r="BAB29" s="276"/>
      <c r="BAC29" s="277"/>
      <c r="BAF29" s="276"/>
      <c r="BAG29" s="276"/>
      <c r="BAL29" s="276"/>
      <c r="BAM29" s="277"/>
      <c r="BAP29" s="276"/>
      <c r="BAQ29" s="276"/>
      <c r="BAV29" s="276"/>
      <c r="BAW29" s="277"/>
      <c r="BAZ29" s="276"/>
      <c r="BBA29" s="276"/>
      <c r="BBF29" s="276"/>
      <c r="BBG29" s="277"/>
      <c r="BBJ29" s="276"/>
      <c r="BBK29" s="276"/>
      <c r="BBP29" s="276"/>
      <c r="BBQ29" s="277"/>
      <c r="BBT29" s="276"/>
      <c r="BBU29" s="276"/>
      <c r="BBZ29" s="276"/>
      <c r="BCA29" s="277"/>
      <c r="BCD29" s="276"/>
      <c r="BCE29" s="276"/>
      <c r="BCJ29" s="276"/>
      <c r="BCK29" s="277"/>
      <c r="BCN29" s="276"/>
      <c r="BCO29" s="276"/>
      <c r="BCT29" s="276"/>
      <c r="BCU29" s="277"/>
      <c r="BCX29" s="276"/>
      <c r="BCY29" s="276"/>
      <c r="BDD29" s="276"/>
      <c r="BDE29" s="277"/>
      <c r="BDH29" s="276"/>
      <c r="BDI29" s="276"/>
      <c r="BDN29" s="276"/>
      <c r="BDO29" s="277"/>
      <c r="BDR29" s="276"/>
      <c r="BDS29" s="276"/>
      <c r="BDX29" s="276"/>
      <c r="BDY29" s="277"/>
      <c r="BEB29" s="276"/>
      <c r="BEC29" s="276"/>
      <c r="BEH29" s="276"/>
      <c r="BEI29" s="277"/>
      <c r="BEL29" s="276"/>
      <c r="BEM29" s="276"/>
      <c r="BER29" s="276"/>
      <c r="BES29" s="277"/>
      <c r="BEV29" s="276"/>
      <c r="BEW29" s="276"/>
      <c r="BFB29" s="276"/>
      <c r="BFC29" s="277"/>
      <c r="BFF29" s="276"/>
      <c r="BFG29" s="276"/>
      <c r="BFL29" s="276"/>
      <c r="BFM29" s="277"/>
      <c r="BFP29" s="276"/>
      <c r="BFQ29" s="276"/>
      <c r="BFV29" s="276"/>
      <c r="BFW29" s="277"/>
      <c r="BFZ29" s="276"/>
      <c r="BGA29" s="276"/>
      <c r="BGF29" s="276"/>
      <c r="BGG29" s="277"/>
      <c r="BGJ29" s="276"/>
      <c r="BGK29" s="276"/>
      <c r="BGP29" s="276"/>
      <c r="BGQ29" s="277"/>
      <c r="BGT29" s="276"/>
      <c r="BGU29" s="276"/>
      <c r="BGZ29" s="276"/>
      <c r="BHA29" s="277"/>
      <c r="BHD29" s="276"/>
      <c r="BHE29" s="276"/>
      <c r="BHJ29" s="276"/>
      <c r="BHK29" s="277"/>
      <c r="BHN29" s="276"/>
      <c r="BHO29" s="276"/>
      <c r="BHT29" s="276"/>
      <c r="BHU29" s="277"/>
      <c r="BHX29" s="276"/>
      <c r="BHY29" s="276"/>
      <c r="BID29" s="276"/>
      <c r="BIE29" s="277"/>
      <c r="BIH29" s="276"/>
      <c r="BII29" s="276"/>
      <c r="BIN29" s="276"/>
      <c r="BIO29" s="277"/>
      <c r="BIR29" s="276"/>
      <c r="BIS29" s="276"/>
      <c r="BIX29" s="276"/>
      <c r="BIY29" s="277"/>
      <c r="BJB29" s="276"/>
      <c r="BJC29" s="276"/>
      <c r="BJH29" s="276"/>
      <c r="BJI29" s="277"/>
      <c r="BJL29" s="276"/>
      <c r="BJM29" s="276"/>
      <c r="BJR29" s="276"/>
      <c r="BJS29" s="277"/>
      <c r="BJV29" s="276"/>
      <c r="BJW29" s="276"/>
      <c r="BKB29" s="276"/>
      <c r="BKC29" s="277"/>
      <c r="BKF29" s="276"/>
      <c r="BKG29" s="276"/>
      <c r="BKL29" s="276"/>
      <c r="BKM29" s="277"/>
      <c r="BKP29" s="276"/>
      <c r="BKQ29" s="276"/>
      <c r="BKV29" s="276"/>
      <c r="BKW29" s="277"/>
      <c r="BKZ29" s="276"/>
      <c r="BLA29" s="276"/>
      <c r="BLF29" s="276"/>
      <c r="BLG29" s="277"/>
      <c r="BLJ29" s="276"/>
      <c r="BLK29" s="276"/>
      <c r="BLP29" s="276"/>
      <c r="BLQ29" s="277"/>
      <c r="BLT29" s="276"/>
      <c r="BLU29" s="276"/>
      <c r="BLZ29" s="276"/>
      <c r="BMA29" s="277"/>
      <c r="BMD29" s="276"/>
      <c r="BME29" s="276"/>
      <c r="BMJ29" s="276"/>
      <c r="BMK29" s="277"/>
      <c r="BMN29" s="276"/>
      <c r="BMO29" s="276"/>
      <c r="BMT29" s="276"/>
      <c r="BMU29" s="277"/>
      <c r="BMX29" s="276"/>
      <c r="BMY29" s="276"/>
      <c r="BND29" s="276"/>
      <c r="BNE29" s="277"/>
      <c r="BNH29" s="276"/>
      <c r="BNI29" s="276"/>
      <c r="BNN29" s="276"/>
      <c r="BNO29" s="277"/>
      <c r="BNR29" s="276"/>
      <c r="BNS29" s="276"/>
      <c r="BNX29" s="276"/>
      <c r="BNY29" s="277"/>
      <c r="BOB29" s="276"/>
      <c r="BOC29" s="276"/>
      <c r="BOH29" s="276"/>
      <c r="BOI29" s="277"/>
      <c r="BOL29" s="276"/>
      <c r="BOM29" s="276"/>
      <c r="BOR29" s="276"/>
      <c r="BOS29" s="277"/>
      <c r="BOV29" s="276"/>
      <c r="BOW29" s="276"/>
      <c r="BPB29" s="276"/>
      <c r="BPC29" s="277"/>
      <c r="BPF29" s="276"/>
      <c r="BPG29" s="276"/>
      <c r="BPL29" s="276"/>
      <c r="BPM29" s="277"/>
      <c r="BPP29" s="276"/>
      <c r="BPQ29" s="276"/>
      <c r="BPV29" s="276"/>
      <c r="BPW29" s="277"/>
      <c r="BPZ29" s="276"/>
      <c r="BQA29" s="276"/>
      <c r="BQF29" s="276"/>
      <c r="BQG29" s="277"/>
      <c r="BQJ29" s="276"/>
      <c r="BQK29" s="276"/>
      <c r="BQP29" s="276"/>
      <c r="BQQ29" s="277"/>
      <c r="BQT29" s="276"/>
      <c r="BQU29" s="276"/>
      <c r="BQZ29" s="276"/>
      <c r="BRA29" s="277"/>
      <c r="BRD29" s="276"/>
      <c r="BRE29" s="276"/>
      <c r="BRJ29" s="276"/>
      <c r="BRK29" s="277"/>
      <c r="BRN29" s="276"/>
      <c r="BRO29" s="276"/>
      <c r="BRT29" s="276"/>
      <c r="BRU29" s="277"/>
      <c r="BRX29" s="276"/>
      <c r="BRY29" s="276"/>
      <c r="BSD29" s="276"/>
      <c r="BSE29" s="277"/>
      <c r="BSH29" s="276"/>
      <c r="BSI29" s="276"/>
      <c r="BSN29" s="276"/>
      <c r="BSO29" s="277"/>
      <c r="BSR29" s="276"/>
      <c r="BSS29" s="276"/>
      <c r="BSX29" s="276"/>
      <c r="BSY29" s="277"/>
      <c r="BTB29" s="276"/>
      <c r="BTC29" s="276"/>
      <c r="BTH29" s="276"/>
      <c r="BTI29" s="277"/>
      <c r="BTL29" s="276"/>
      <c r="BTM29" s="276"/>
      <c r="BTR29" s="276"/>
      <c r="BTS29" s="277"/>
      <c r="BTV29" s="276"/>
      <c r="BTW29" s="276"/>
      <c r="BUB29" s="276"/>
      <c r="BUC29" s="277"/>
      <c r="BUF29" s="276"/>
      <c r="BUG29" s="276"/>
      <c r="BUL29" s="276"/>
      <c r="BUM29" s="277"/>
      <c r="BUP29" s="276"/>
      <c r="BUQ29" s="276"/>
      <c r="BUV29" s="276"/>
      <c r="BUW29" s="277"/>
      <c r="BUZ29" s="276"/>
      <c r="BVA29" s="276"/>
      <c r="BVF29" s="276"/>
      <c r="BVG29" s="277"/>
      <c r="BVJ29" s="276"/>
      <c r="BVK29" s="276"/>
      <c r="BVP29" s="276"/>
      <c r="BVQ29" s="277"/>
      <c r="BVT29" s="276"/>
      <c r="BVU29" s="276"/>
      <c r="BVZ29" s="276"/>
      <c r="BWA29" s="277"/>
      <c r="BWD29" s="276"/>
      <c r="BWE29" s="276"/>
      <c r="BWJ29" s="276"/>
      <c r="BWK29" s="277"/>
      <c r="BWN29" s="276"/>
      <c r="BWO29" s="276"/>
      <c r="BWT29" s="276"/>
      <c r="BWU29" s="277"/>
      <c r="BWX29" s="276"/>
      <c r="BWY29" s="276"/>
      <c r="BXD29" s="276"/>
      <c r="BXE29" s="277"/>
      <c r="BXH29" s="276"/>
      <c r="BXI29" s="276"/>
      <c r="BXN29" s="276"/>
      <c r="BXO29" s="277"/>
      <c r="BXR29" s="276"/>
      <c r="BXS29" s="276"/>
      <c r="BXX29" s="276"/>
      <c r="BXY29" s="277"/>
      <c r="BYB29" s="276"/>
      <c r="BYC29" s="276"/>
      <c r="BYH29" s="276"/>
      <c r="BYI29" s="277"/>
      <c r="BYL29" s="276"/>
      <c r="BYM29" s="276"/>
      <c r="BYR29" s="276"/>
      <c r="BYS29" s="277"/>
      <c r="BYV29" s="276"/>
      <c r="BYW29" s="276"/>
      <c r="BZB29" s="276"/>
      <c r="BZC29" s="277"/>
      <c r="BZF29" s="276"/>
      <c r="BZG29" s="276"/>
      <c r="BZL29" s="276"/>
      <c r="BZM29" s="277"/>
      <c r="BZP29" s="276"/>
      <c r="BZQ29" s="276"/>
      <c r="BZV29" s="276"/>
      <c r="BZW29" s="277"/>
      <c r="BZZ29" s="276"/>
      <c r="CAA29" s="276"/>
      <c r="CAF29" s="276"/>
      <c r="CAG29" s="277"/>
      <c r="CAJ29" s="276"/>
      <c r="CAK29" s="276"/>
      <c r="CAP29" s="276"/>
      <c r="CAQ29" s="277"/>
      <c r="CAT29" s="276"/>
      <c r="CAU29" s="276"/>
      <c r="CAZ29" s="276"/>
      <c r="CBA29" s="277"/>
      <c r="CBD29" s="276"/>
      <c r="CBE29" s="276"/>
      <c r="CBJ29" s="276"/>
      <c r="CBK29" s="277"/>
      <c r="CBN29" s="276"/>
      <c r="CBO29" s="276"/>
      <c r="CBT29" s="276"/>
      <c r="CBU29" s="277"/>
      <c r="CBX29" s="276"/>
      <c r="CBY29" s="276"/>
      <c r="CCD29" s="276"/>
      <c r="CCE29" s="277"/>
      <c r="CCH29" s="276"/>
      <c r="CCI29" s="276"/>
      <c r="CCN29" s="276"/>
      <c r="CCO29" s="277"/>
      <c r="CCR29" s="276"/>
      <c r="CCS29" s="276"/>
      <c r="CCX29" s="276"/>
      <c r="CCY29" s="277"/>
      <c r="CDB29" s="276"/>
      <c r="CDC29" s="276"/>
      <c r="CDH29" s="276"/>
      <c r="CDI29" s="277"/>
      <c r="CDL29" s="276"/>
      <c r="CDM29" s="276"/>
      <c r="CDR29" s="276"/>
      <c r="CDS29" s="277"/>
      <c r="CDV29" s="276"/>
      <c r="CDW29" s="276"/>
      <c r="CEB29" s="276"/>
      <c r="CEC29" s="277"/>
      <c r="CEF29" s="276"/>
      <c r="CEG29" s="276"/>
      <c r="CEL29" s="276"/>
      <c r="CEM29" s="277"/>
      <c r="CEP29" s="276"/>
      <c r="CEQ29" s="276"/>
      <c r="CEV29" s="276"/>
      <c r="CEW29" s="277"/>
      <c r="CEZ29" s="276"/>
      <c r="CFA29" s="276"/>
      <c r="CFF29" s="276"/>
      <c r="CFG29" s="277"/>
      <c r="CFJ29" s="276"/>
      <c r="CFK29" s="276"/>
      <c r="CFP29" s="276"/>
      <c r="CFQ29" s="277"/>
      <c r="CFT29" s="276"/>
      <c r="CFU29" s="276"/>
      <c r="CFZ29" s="276"/>
      <c r="CGA29" s="277"/>
      <c r="CGD29" s="276"/>
      <c r="CGE29" s="276"/>
      <c r="CGJ29" s="276"/>
      <c r="CGK29" s="277"/>
      <c r="CGN29" s="276"/>
      <c r="CGO29" s="276"/>
      <c r="CGT29" s="276"/>
      <c r="CGU29" s="277"/>
      <c r="CGX29" s="276"/>
      <c r="CGY29" s="276"/>
      <c r="CHD29" s="276"/>
      <c r="CHE29" s="277"/>
      <c r="CHH29" s="276"/>
      <c r="CHI29" s="276"/>
      <c r="CHN29" s="276"/>
      <c r="CHO29" s="277"/>
      <c r="CHR29" s="276"/>
      <c r="CHS29" s="276"/>
      <c r="CHX29" s="276"/>
      <c r="CHY29" s="277"/>
      <c r="CIB29" s="276"/>
      <c r="CIC29" s="276"/>
      <c r="CIH29" s="276"/>
      <c r="CII29" s="277"/>
      <c r="CIL29" s="276"/>
      <c r="CIM29" s="276"/>
      <c r="CIR29" s="276"/>
      <c r="CIS29" s="277"/>
      <c r="CIV29" s="276"/>
      <c r="CIW29" s="276"/>
      <c r="CJB29" s="276"/>
      <c r="CJC29" s="277"/>
      <c r="CJF29" s="276"/>
      <c r="CJG29" s="276"/>
      <c r="CJL29" s="276"/>
      <c r="CJM29" s="277"/>
      <c r="CJP29" s="276"/>
      <c r="CJQ29" s="276"/>
      <c r="CJV29" s="276"/>
      <c r="CJW29" s="277"/>
      <c r="CJZ29" s="276"/>
      <c r="CKA29" s="276"/>
      <c r="CKF29" s="276"/>
      <c r="CKG29" s="277"/>
      <c r="CKJ29" s="276"/>
      <c r="CKK29" s="276"/>
      <c r="CKP29" s="276"/>
      <c r="CKQ29" s="277"/>
      <c r="CKT29" s="276"/>
      <c r="CKU29" s="276"/>
      <c r="CKZ29" s="276"/>
      <c r="CLA29" s="277"/>
      <c r="CLD29" s="276"/>
      <c r="CLE29" s="276"/>
      <c r="CLJ29" s="276"/>
      <c r="CLK29" s="277"/>
      <c r="CLN29" s="276"/>
      <c r="CLO29" s="276"/>
      <c r="CLT29" s="276"/>
      <c r="CLU29" s="277"/>
      <c r="CLX29" s="276"/>
      <c r="CLY29" s="276"/>
      <c r="CMD29" s="276"/>
      <c r="CME29" s="277"/>
      <c r="CMH29" s="276"/>
      <c r="CMI29" s="276"/>
      <c r="CMN29" s="276"/>
      <c r="CMO29" s="277"/>
      <c r="CMR29" s="276"/>
      <c r="CMS29" s="276"/>
      <c r="CMX29" s="276"/>
      <c r="CMY29" s="277"/>
      <c r="CNB29" s="276"/>
      <c r="CNC29" s="276"/>
      <c r="CNH29" s="276"/>
      <c r="CNI29" s="277"/>
      <c r="CNL29" s="276"/>
      <c r="CNM29" s="276"/>
      <c r="CNR29" s="276"/>
      <c r="CNS29" s="277"/>
      <c r="CNV29" s="276"/>
      <c r="CNW29" s="276"/>
      <c r="COB29" s="276"/>
      <c r="COC29" s="277"/>
      <c r="COF29" s="276"/>
      <c r="COG29" s="276"/>
      <c r="COL29" s="276"/>
      <c r="COM29" s="277"/>
      <c r="COP29" s="276"/>
      <c r="COQ29" s="276"/>
      <c r="COV29" s="276"/>
      <c r="COW29" s="277"/>
      <c r="COZ29" s="276"/>
      <c r="CPA29" s="276"/>
      <c r="CPF29" s="276"/>
      <c r="CPG29" s="277"/>
      <c r="CPJ29" s="276"/>
      <c r="CPK29" s="276"/>
      <c r="CPP29" s="276"/>
      <c r="CPQ29" s="277"/>
      <c r="CPT29" s="276"/>
      <c r="CPU29" s="276"/>
      <c r="CPZ29" s="276"/>
      <c r="CQA29" s="277"/>
      <c r="CQD29" s="276"/>
      <c r="CQE29" s="276"/>
      <c r="CQJ29" s="276"/>
      <c r="CQK29" s="277"/>
      <c r="CQN29" s="276"/>
      <c r="CQO29" s="276"/>
      <c r="CQT29" s="276"/>
      <c r="CQU29" s="277"/>
      <c r="CQX29" s="276"/>
      <c r="CQY29" s="276"/>
      <c r="CRD29" s="276"/>
      <c r="CRE29" s="277"/>
      <c r="CRH29" s="276"/>
      <c r="CRI29" s="276"/>
      <c r="CRN29" s="276"/>
      <c r="CRO29" s="277"/>
      <c r="CRR29" s="276"/>
      <c r="CRS29" s="276"/>
      <c r="CRX29" s="276"/>
      <c r="CRY29" s="277"/>
      <c r="CSB29" s="276"/>
      <c r="CSC29" s="276"/>
      <c r="CSH29" s="276"/>
      <c r="CSI29" s="277"/>
      <c r="CSL29" s="276"/>
      <c r="CSM29" s="276"/>
      <c r="CSR29" s="276"/>
      <c r="CSS29" s="277"/>
      <c r="CSV29" s="276"/>
      <c r="CSW29" s="276"/>
      <c r="CTB29" s="276"/>
      <c r="CTC29" s="277"/>
      <c r="CTF29" s="276"/>
      <c r="CTG29" s="276"/>
      <c r="CTL29" s="276"/>
      <c r="CTM29" s="277"/>
      <c r="CTP29" s="276"/>
      <c r="CTQ29" s="276"/>
      <c r="CTV29" s="276"/>
      <c r="CTW29" s="277"/>
      <c r="CTZ29" s="276"/>
      <c r="CUA29" s="276"/>
      <c r="CUF29" s="276"/>
      <c r="CUG29" s="277"/>
      <c r="CUJ29" s="276"/>
      <c r="CUK29" s="276"/>
      <c r="CUP29" s="276"/>
      <c r="CUQ29" s="277"/>
      <c r="CUT29" s="276"/>
      <c r="CUU29" s="276"/>
      <c r="CUZ29" s="276"/>
      <c r="CVA29" s="277"/>
      <c r="CVD29" s="276"/>
      <c r="CVE29" s="276"/>
      <c r="CVJ29" s="276"/>
      <c r="CVK29" s="277"/>
      <c r="CVN29" s="276"/>
      <c r="CVO29" s="276"/>
      <c r="CVT29" s="276"/>
      <c r="CVU29" s="277"/>
      <c r="CVX29" s="276"/>
      <c r="CVY29" s="276"/>
      <c r="CWD29" s="276"/>
      <c r="CWE29" s="277"/>
      <c r="CWH29" s="276"/>
      <c r="CWI29" s="276"/>
      <c r="CWN29" s="276"/>
      <c r="CWO29" s="277"/>
      <c r="CWR29" s="276"/>
      <c r="CWS29" s="276"/>
      <c r="CWX29" s="276"/>
      <c r="CWY29" s="277"/>
      <c r="CXB29" s="276"/>
      <c r="CXC29" s="276"/>
      <c r="CXH29" s="276"/>
      <c r="CXI29" s="277"/>
      <c r="CXL29" s="276"/>
      <c r="CXM29" s="276"/>
      <c r="CXR29" s="276"/>
      <c r="CXS29" s="277"/>
      <c r="CXV29" s="276"/>
      <c r="CXW29" s="276"/>
      <c r="CYB29" s="276"/>
      <c r="CYC29" s="277"/>
      <c r="CYF29" s="276"/>
      <c r="CYG29" s="276"/>
      <c r="CYL29" s="276"/>
      <c r="CYM29" s="277"/>
      <c r="CYP29" s="276"/>
      <c r="CYQ29" s="276"/>
      <c r="CYV29" s="276"/>
      <c r="CYW29" s="277"/>
      <c r="CYZ29" s="276"/>
      <c r="CZA29" s="276"/>
      <c r="CZF29" s="276"/>
      <c r="CZG29" s="277"/>
      <c r="CZJ29" s="276"/>
      <c r="CZK29" s="276"/>
      <c r="CZP29" s="276"/>
      <c r="CZQ29" s="277"/>
      <c r="CZT29" s="276"/>
      <c r="CZU29" s="276"/>
      <c r="CZZ29" s="276"/>
      <c r="DAA29" s="277"/>
      <c r="DAD29" s="276"/>
      <c r="DAE29" s="276"/>
      <c r="DAJ29" s="276"/>
      <c r="DAK29" s="277"/>
      <c r="DAN29" s="276"/>
      <c r="DAO29" s="276"/>
      <c r="DAT29" s="276"/>
      <c r="DAU29" s="277"/>
      <c r="DAX29" s="276"/>
      <c r="DAY29" s="276"/>
      <c r="DBD29" s="276"/>
      <c r="DBE29" s="277"/>
      <c r="DBH29" s="276"/>
      <c r="DBI29" s="276"/>
      <c r="DBN29" s="276"/>
      <c r="DBO29" s="277"/>
      <c r="DBR29" s="276"/>
      <c r="DBS29" s="276"/>
      <c r="DBX29" s="276"/>
      <c r="DBY29" s="277"/>
      <c r="DCB29" s="276"/>
      <c r="DCC29" s="276"/>
      <c r="DCH29" s="276"/>
      <c r="DCI29" s="277"/>
      <c r="DCL29" s="276"/>
      <c r="DCM29" s="276"/>
      <c r="DCR29" s="276"/>
      <c r="DCS29" s="277"/>
      <c r="DCV29" s="276"/>
      <c r="DCW29" s="276"/>
      <c r="DDB29" s="276"/>
      <c r="DDC29" s="277"/>
      <c r="DDF29" s="276"/>
      <c r="DDG29" s="276"/>
      <c r="DDL29" s="276"/>
      <c r="DDM29" s="277"/>
      <c r="DDP29" s="276"/>
      <c r="DDQ29" s="276"/>
      <c r="DDV29" s="276"/>
      <c r="DDW29" s="277"/>
      <c r="DDZ29" s="276"/>
      <c r="DEA29" s="276"/>
      <c r="DEF29" s="276"/>
      <c r="DEG29" s="277"/>
      <c r="DEJ29" s="276"/>
      <c r="DEK29" s="276"/>
      <c r="DEP29" s="276"/>
      <c r="DEQ29" s="277"/>
      <c r="DET29" s="276"/>
      <c r="DEU29" s="276"/>
      <c r="DEZ29" s="276"/>
      <c r="DFA29" s="277"/>
      <c r="DFD29" s="276"/>
      <c r="DFE29" s="276"/>
      <c r="DFJ29" s="276"/>
      <c r="DFK29" s="277"/>
      <c r="DFN29" s="276"/>
      <c r="DFO29" s="276"/>
      <c r="DFT29" s="276"/>
      <c r="DFU29" s="277"/>
      <c r="DFX29" s="276"/>
      <c r="DFY29" s="276"/>
      <c r="DGD29" s="276"/>
      <c r="DGE29" s="277"/>
      <c r="DGH29" s="276"/>
      <c r="DGI29" s="276"/>
      <c r="DGN29" s="276"/>
      <c r="DGO29" s="277"/>
      <c r="DGR29" s="276"/>
      <c r="DGS29" s="276"/>
      <c r="DGX29" s="276"/>
      <c r="DGY29" s="277"/>
      <c r="DHB29" s="276"/>
      <c r="DHC29" s="276"/>
      <c r="DHH29" s="276"/>
      <c r="DHI29" s="277"/>
      <c r="DHL29" s="276"/>
      <c r="DHM29" s="276"/>
      <c r="DHR29" s="276"/>
      <c r="DHS29" s="277"/>
      <c r="DHV29" s="276"/>
      <c r="DHW29" s="276"/>
      <c r="DIB29" s="276"/>
      <c r="DIC29" s="277"/>
      <c r="DIF29" s="276"/>
      <c r="DIG29" s="276"/>
      <c r="DIL29" s="276"/>
      <c r="DIM29" s="277"/>
      <c r="DIP29" s="276"/>
      <c r="DIQ29" s="276"/>
      <c r="DIV29" s="276"/>
      <c r="DIW29" s="277"/>
      <c r="DIZ29" s="276"/>
      <c r="DJA29" s="276"/>
      <c r="DJF29" s="276"/>
      <c r="DJG29" s="277"/>
      <c r="DJJ29" s="276"/>
      <c r="DJK29" s="276"/>
      <c r="DJP29" s="276"/>
      <c r="DJQ29" s="277"/>
      <c r="DJT29" s="276"/>
      <c r="DJU29" s="276"/>
      <c r="DJZ29" s="276"/>
      <c r="DKA29" s="277"/>
      <c r="DKD29" s="276"/>
      <c r="DKE29" s="276"/>
      <c r="DKJ29" s="276"/>
      <c r="DKK29" s="277"/>
      <c r="DKN29" s="276"/>
      <c r="DKO29" s="276"/>
      <c r="DKT29" s="276"/>
      <c r="DKU29" s="277"/>
      <c r="DKX29" s="276"/>
      <c r="DKY29" s="276"/>
      <c r="DLD29" s="276"/>
      <c r="DLE29" s="277"/>
      <c r="DLH29" s="276"/>
      <c r="DLI29" s="276"/>
      <c r="DLN29" s="276"/>
      <c r="DLO29" s="277"/>
      <c r="DLR29" s="276"/>
      <c r="DLS29" s="276"/>
      <c r="DLX29" s="276"/>
      <c r="DLY29" s="277"/>
      <c r="DMB29" s="276"/>
      <c r="DMC29" s="276"/>
      <c r="DMH29" s="276"/>
      <c r="DMI29" s="277"/>
      <c r="DML29" s="276"/>
      <c r="DMM29" s="276"/>
      <c r="DMR29" s="276"/>
      <c r="DMS29" s="277"/>
      <c r="DMV29" s="276"/>
      <c r="DMW29" s="276"/>
      <c r="DNB29" s="276"/>
      <c r="DNC29" s="277"/>
      <c r="DNF29" s="276"/>
      <c r="DNG29" s="276"/>
      <c r="DNL29" s="276"/>
      <c r="DNM29" s="277"/>
      <c r="DNP29" s="276"/>
      <c r="DNQ29" s="276"/>
      <c r="DNV29" s="276"/>
      <c r="DNW29" s="277"/>
      <c r="DNZ29" s="276"/>
      <c r="DOA29" s="276"/>
      <c r="DOF29" s="276"/>
      <c r="DOG29" s="277"/>
      <c r="DOJ29" s="276"/>
      <c r="DOK29" s="276"/>
      <c r="DOP29" s="276"/>
      <c r="DOQ29" s="277"/>
      <c r="DOT29" s="276"/>
      <c r="DOU29" s="276"/>
      <c r="DOZ29" s="276"/>
      <c r="DPA29" s="277"/>
      <c r="DPD29" s="276"/>
      <c r="DPE29" s="276"/>
      <c r="DPJ29" s="276"/>
      <c r="DPK29" s="277"/>
      <c r="DPN29" s="276"/>
      <c r="DPO29" s="276"/>
      <c r="DPT29" s="276"/>
      <c r="DPU29" s="277"/>
      <c r="DPX29" s="276"/>
      <c r="DPY29" s="276"/>
      <c r="DQD29" s="276"/>
      <c r="DQE29" s="277"/>
      <c r="DQH29" s="276"/>
      <c r="DQI29" s="276"/>
      <c r="DQN29" s="276"/>
      <c r="DQO29" s="277"/>
      <c r="DQR29" s="276"/>
      <c r="DQS29" s="276"/>
      <c r="DQX29" s="276"/>
      <c r="DQY29" s="277"/>
      <c r="DRB29" s="276"/>
      <c r="DRC29" s="276"/>
      <c r="DRH29" s="276"/>
      <c r="DRI29" s="277"/>
      <c r="DRL29" s="276"/>
      <c r="DRM29" s="276"/>
      <c r="DRR29" s="276"/>
      <c r="DRS29" s="277"/>
      <c r="DRV29" s="276"/>
      <c r="DRW29" s="276"/>
      <c r="DSB29" s="276"/>
      <c r="DSC29" s="277"/>
      <c r="DSF29" s="276"/>
      <c r="DSG29" s="276"/>
      <c r="DSL29" s="276"/>
      <c r="DSM29" s="277"/>
      <c r="DSP29" s="276"/>
      <c r="DSQ29" s="276"/>
      <c r="DSV29" s="276"/>
      <c r="DSW29" s="277"/>
      <c r="DSZ29" s="276"/>
      <c r="DTA29" s="276"/>
      <c r="DTF29" s="276"/>
      <c r="DTG29" s="277"/>
      <c r="DTJ29" s="276"/>
      <c r="DTK29" s="276"/>
      <c r="DTP29" s="276"/>
      <c r="DTQ29" s="277"/>
      <c r="DTT29" s="276"/>
      <c r="DTU29" s="276"/>
      <c r="DTZ29" s="276"/>
      <c r="DUA29" s="277"/>
      <c r="DUD29" s="276"/>
      <c r="DUE29" s="276"/>
      <c r="DUJ29" s="276"/>
      <c r="DUK29" s="277"/>
      <c r="DUN29" s="276"/>
      <c r="DUO29" s="276"/>
      <c r="DUT29" s="276"/>
      <c r="DUU29" s="277"/>
      <c r="DUX29" s="276"/>
      <c r="DUY29" s="276"/>
      <c r="DVD29" s="276"/>
      <c r="DVE29" s="277"/>
      <c r="DVH29" s="276"/>
      <c r="DVI29" s="276"/>
      <c r="DVN29" s="276"/>
      <c r="DVO29" s="277"/>
      <c r="DVR29" s="276"/>
      <c r="DVS29" s="276"/>
      <c r="DVX29" s="276"/>
      <c r="DVY29" s="277"/>
      <c r="DWB29" s="276"/>
      <c r="DWC29" s="276"/>
      <c r="DWH29" s="276"/>
      <c r="DWI29" s="277"/>
      <c r="DWL29" s="276"/>
      <c r="DWM29" s="276"/>
      <c r="DWR29" s="276"/>
      <c r="DWS29" s="277"/>
      <c r="DWV29" s="276"/>
      <c r="DWW29" s="276"/>
      <c r="DXB29" s="276"/>
      <c r="DXC29" s="277"/>
      <c r="DXF29" s="276"/>
      <c r="DXG29" s="276"/>
      <c r="DXL29" s="276"/>
      <c r="DXM29" s="277"/>
      <c r="DXP29" s="276"/>
      <c r="DXQ29" s="276"/>
      <c r="DXV29" s="276"/>
      <c r="DXW29" s="277"/>
      <c r="DXZ29" s="276"/>
      <c r="DYA29" s="276"/>
      <c r="DYF29" s="276"/>
      <c r="DYG29" s="277"/>
      <c r="DYJ29" s="276"/>
      <c r="DYK29" s="276"/>
      <c r="DYP29" s="276"/>
      <c r="DYQ29" s="277"/>
      <c r="DYT29" s="276"/>
      <c r="DYU29" s="276"/>
      <c r="DYZ29" s="276"/>
      <c r="DZA29" s="277"/>
      <c r="DZD29" s="276"/>
      <c r="DZE29" s="276"/>
      <c r="DZJ29" s="276"/>
      <c r="DZK29" s="277"/>
      <c r="DZN29" s="276"/>
      <c r="DZO29" s="276"/>
      <c r="DZT29" s="276"/>
      <c r="DZU29" s="277"/>
      <c r="DZX29" s="276"/>
      <c r="DZY29" s="276"/>
      <c r="EAD29" s="276"/>
      <c r="EAE29" s="277"/>
      <c r="EAH29" s="276"/>
      <c r="EAI29" s="276"/>
      <c r="EAN29" s="276"/>
      <c r="EAO29" s="277"/>
      <c r="EAR29" s="276"/>
      <c r="EAS29" s="276"/>
      <c r="EAX29" s="276"/>
      <c r="EAY29" s="277"/>
      <c r="EBB29" s="276"/>
      <c r="EBC29" s="276"/>
      <c r="EBH29" s="276"/>
      <c r="EBI29" s="277"/>
      <c r="EBL29" s="276"/>
      <c r="EBM29" s="276"/>
      <c r="EBR29" s="276"/>
      <c r="EBS29" s="277"/>
      <c r="EBV29" s="276"/>
      <c r="EBW29" s="276"/>
      <c r="ECB29" s="276"/>
      <c r="ECC29" s="277"/>
      <c r="ECF29" s="276"/>
      <c r="ECG29" s="276"/>
      <c r="ECL29" s="276"/>
      <c r="ECM29" s="277"/>
      <c r="ECP29" s="276"/>
      <c r="ECQ29" s="276"/>
      <c r="ECV29" s="276"/>
      <c r="ECW29" s="277"/>
      <c r="ECZ29" s="276"/>
      <c r="EDA29" s="276"/>
      <c r="EDF29" s="276"/>
      <c r="EDG29" s="277"/>
      <c r="EDJ29" s="276"/>
      <c r="EDK29" s="276"/>
      <c r="EDP29" s="276"/>
      <c r="EDQ29" s="277"/>
      <c r="EDT29" s="276"/>
      <c r="EDU29" s="276"/>
      <c r="EDZ29" s="276"/>
      <c r="EEA29" s="277"/>
      <c r="EED29" s="276"/>
      <c r="EEE29" s="276"/>
      <c r="EEJ29" s="276"/>
      <c r="EEK29" s="277"/>
      <c r="EEN29" s="276"/>
      <c r="EEO29" s="276"/>
      <c r="EET29" s="276"/>
      <c r="EEU29" s="277"/>
      <c r="EEX29" s="276"/>
      <c r="EEY29" s="276"/>
      <c r="EFD29" s="276"/>
      <c r="EFE29" s="277"/>
      <c r="EFH29" s="276"/>
      <c r="EFI29" s="276"/>
      <c r="EFN29" s="276"/>
      <c r="EFO29" s="277"/>
      <c r="EFR29" s="276"/>
      <c r="EFS29" s="276"/>
      <c r="EFX29" s="276"/>
      <c r="EFY29" s="277"/>
      <c r="EGB29" s="276"/>
      <c r="EGC29" s="276"/>
      <c r="EGH29" s="276"/>
      <c r="EGI29" s="277"/>
      <c r="EGL29" s="276"/>
      <c r="EGM29" s="276"/>
      <c r="EGR29" s="276"/>
      <c r="EGS29" s="277"/>
      <c r="EGV29" s="276"/>
      <c r="EGW29" s="276"/>
      <c r="EHB29" s="276"/>
      <c r="EHC29" s="277"/>
      <c r="EHF29" s="276"/>
      <c r="EHG29" s="276"/>
      <c r="EHL29" s="276"/>
      <c r="EHM29" s="277"/>
      <c r="EHP29" s="276"/>
      <c r="EHQ29" s="276"/>
      <c r="EHV29" s="276"/>
      <c r="EHW29" s="277"/>
      <c r="EHZ29" s="276"/>
      <c r="EIA29" s="276"/>
      <c r="EIF29" s="276"/>
      <c r="EIG29" s="277"/>
      <c r="EIJ29" s="276"/>
      <c r="EIK29" s="276"/>
      <c r="EIP29" s="276"/>
      <c r="EIQ29" s="277"/>
      <c r="EIT29" s="276"/>
      <c r="EIU29" s="276"/>
      <c r="EIZ29" s="276"/>
      <c r="EJA29" s="277"/>
      <c r="EJD29" s="276"/>
      <c r="EJE29" s="276"/>
      <c r="EJJ29" s="276"/>
      <c r="EJK29" s="277"/>
      <c r="EJN29" s="276"/>
      <c r="EJO29" s="276"/>
      <c r="EJT29" s="276"/>
      <c r="EJU29" s="277"/>
      <c r="EJX29" s="276"/>
      <c r="EJY29" s="276"/>
      <c r="EKD29" s="276"/>
      <c r="EKE29" s="277"/>
      <c r="EKH29" s="276"/>
      <c r="EKI29" s="276"/>
      <c r="EKN29" s="276"/>
      <c r="EKO29" s="277"/>
      <c r="EKR29" s="276"/>
      <c r="EKS29" s="276"/>
      <c r="EKX29" s="276"/>
      <c r="EKY29" s="277"/>
      <c r="ELB29" s="276"/>
      <c r="ELC29" s="276"/>
      <c r="ELH29" s="276"/>
      <c r="ELI29" s="277"/>
      <c r="ELL29" s="276"/>
      <c r="ELM29" s="276"/>
      <c r="ELR29" s="276"/>
      <c r="ELS29" s="277"/>
      <c r="ELV29" s="276"/>
      <c r="ELW29" s="276"/>
      <c r="EMB29" s="276"/>
      <c r="EMC29" s="277"/>
      <c r="EMF29" s="276"/>
      <c r="EMG29" s="276"/>
      <c r="EML29" s="276"/>
      <c r="EMM29" s="277"/>
      <c r="EMP29" s="276"/>
      <c r="EMQ29" s="276"/>
      <c r="EMV29" s="276"/>
      <c r="EMW29" s="277"/>
      <c r="EMZ29" s="276"/>
      <c r="ENA29" s="276"/>
      <c r="ENF29" s="276"/>
      <c r="ENG29" s="277"/>
      <c r="ENJ29" s="276"/>
      <c r="ENK29" s="276"/>
      <c r="ENP29" s="276"/>
      <c r="ENQ29" s="277"/>
      <c r="ENT29" s="276"/>
      <c r="ENU29" s="276"/>
      <c r="ENZ29" s="276"/>
      <c r="EOA29" s="277"/>
      <c r="EOD29" s="276"/>
      <c r="EOE29" s="276"/>
      <c r="EOJ29" s="276"/>
      <c r="EOK29" s="277"/>
      <c r="EON29" s="276"/>
      <c r="EOO29" s="276"/>
      <c r="EOT29" s="276"/>
      <c r="EOU29" s="277"/>
      <c r="EOX29" s="276"/>
      <c r="EOY29" s="276"/>
      <c r="EPD29" s="276"/>
      <c r="EPE29" s="277"/>
      <c r="EPH29" s="276"/>
      <c r="EPI29" s="276"/>
      <c r="EPN29" s="276"/>
      <c r="EPO29" s="277"/>
      <c r="EPR29" s="276"/>
      <c r="EPS29" s="276"/>
      <c r="EPX29" s="276"/>
      <c r="EPY29" s="277"/>
      <c r="EQB29" s="276"/>
      <c r="EQC29" s="276"/>
      <c r="EQH29" s="276"/>
      <c r="EQI29" s="277"/>
      <c r="EQL29" s="276"/>
      <c r="EQM29" s="276"/>
      <c r="EQR29" s="276"/>
      <c r="EQS29" s="277"/>
      <c r="EQV29" s="276"/>
      <c r="EQW29" s="276"/>
      <c r="ERB29" s="276"/>
      <c r="ERC29" s="277"/>
      <c r="ERF29" s="276"/>
      <c r="ERG29" s="276"/>
      <c r="ERL29" s="276"/>
      <c r="ERM29" s="277"/>
      <c r="ERP29" s="276"/>
      <c r="ERQ29" s="276"/>
      <c r="ERV29" s="276"/>
      <c r="ERW29" s="277"/>
      <c r="ERZ29" s="276"/>
      <c r="ESA29" s="276"/>
      <c r="ESF29" s="276"/>
      <c r="ESG29" s="277"/>
      <c r="ESJ29" s="276"/>
      <c r="ESK29" s="276"/>
      <c r="ESP29" s="276"/>
      <c r="ESQ29" s="277"/>
      <c r="EST29" s="276"/>
      <c r="ESU29" s="276"/>
      <c r="ESZ29" s="276"/>
      <c r="ETA29" s="277"/>
      <c r="ETD29" s="276"/>
      <c r="ETE29" s="276"/>
      <c r="ETJ29" s="276"/>
      <c r="ETK29" s="277"/>
      <c r="ETN29" s="276"/>
      <c r="ETO29" s="276"/>
      <c r="ETT29" s="276"/>
      <c r="ETU29" s="277"/>
      <c r="ETX29" s="276"/>
      <c r="ETY29" s="276"/>
      <c r="EUD29" s="276"/>
      <c r="EUE29" s="277"/>
      <c r="EUH29" s="276"/>
      <c r="EUI29" s="276"/>
      <c r="EUN29" s="276"/>
      <c r="EUO29" s="277"/>
      <c r="EUR29" s="276"/>
      <c r="EUS29" s="276"/>
      <c r="EUX29" s="276"/>
      <c r="EUY29" s="277"/>
      <c r="EVB29" s="276"/>
      <c r="EVC29" s="276"/>
      <c r="EVH29" s="276"/>
      <c r="EVI29" s="277"/>
      <c r="EVL29" s="276"/>
      <c r="EVM29" s="276"/>
      <c r="EVR29" s="276"/>
      <c r="EVS29" s="277"/>
      <c r="EVV29" s="276"/>
      <c r="EVW29" s="276"/>
      <c r="EWB29" s="276"/>
      <c r="EWC29" s="277"/>
      <c r="EWF29" s="276"/>
      <c r="EWG29" s="276"/>
      <c r="EWL29" s="276"/>
      <c r="EWM29" s="277"/>
      <c r="EWP29" s="276"/>
      <c r="EWQ29" s="276"/>
      <c r="EWV29" s="276"/>
      <c r="EWW29" s="277"/>
      <c r="EWZ29" s="276"/>
      <c r="EXA29" s="276"/>
      <c r="EXF29" s="276"/>
      <c r="EXG29" s="277"/>
      <c r="EXJ29" s="276"/>
      <c r="EXK29" s="276"/>
      <c r="EXP29" s="276"/>
      <c r="EXQ29" s="277"/>
      <c r="EXT29" s="276"/>
      <c r="EXU29" s="276"/>
      <c r="EXZ29" s="276"/>
      <c r="EYA29" s="277"/>
      <c r="EYD29" s="276"/>
      <c r="EYE29" s="276"/>
      <c r="EYJ29" s="276"/>
      <c r="EYK29" s="277"/>
      <c r="EYN29" s="276"/>
      <c r="EYO29" s="276"/>
      <c r="EYT29" s="276"/>
      <c r="EYU29" s="277"/>
      <c r="EYX29" s="276"/>
      <c r="EYY29" s="276"/>
      <c r="EZD29" s="276"/>
      <c r="EZE29" s="277"/>
      <c r="EZH29" s="276"/>
      <c r="EZI29" s="276"/>
      <c r="EZN29" s="276"/>
      <c r="EZO29" s="277"/>
      <c r="EZR29" s="276"/>
      <c r="EZS29" s="276"/>
      <c r="EZX29" s="276"/>
      <c r="EZY29" s="277"/>
      <c r="FAB29" s="276"/>
      <c r="FAC29" s="276"/>
      <c r="FAH29" s="276"/>
      <c r="FAI29" s="277"/>
      <c r="FAL29" s="276"/>
      <c r="FAM29" s="276"/>
      <c r="FAR29" s="276"/>
      <c r="FAS29" s="277"/>
      <c r="FAV29" s="276"/>
      <c r="FAW29" s="276"/>
      <c r="FBB29" s="276"/>
      <c r="FBC29" s="277"/>
      <c r="FBF29" s="276"/>
      <c r="FBG29" s="276"/>
      <c r="FBL29" s="276"/>
      <c r="FBM29" s="277"/>
      <c r="FBP29" s="276"/>
      <c r="FBQ29" s="276"/>
      <c r="FBV29" s="276"/>
      <c r="FBW29" s="277"/>
      <c r="FBZ29" s="276"/>
      <c r="FCA29" s="276"/>
      <c r="FCF29" s="276"/>
      <c r="FCG29" s="277"/>
      <c r="FCJ29" s="276"/>
      <c r="FCK29" s="276"/>
      <c r="FCP29" s="276"/>
      <c r="FCQ29" s="277"/>
      <c r="FCT29" s="276"/>
      <c r="FCU29" s="276"/>
      <c r="FCZ29" s="276"/>
      <c r="FDA29" s="277"/>
      <c r="FDD29" s="276"/>
      <c r="FDE29" s="276"/>
      <c r="FDJ29" s="276"/>
      <c r="FDK29" s="277"/>
      <c r="FDN29" s="276"/>
      <c r="FDO29" s="276"/>
      <c r="FDT29" s="276"/>
      <c r="FDU29" s="277"/>
      <c r="FDX29" s="276"/>
      <c r="FDY29" s="276"/>
      <c r="FED29" s="276"/>
      <c r="FEE29" s="277"/>
      <c r="FEH29" s="276"/>
      <c r="FEI29" s="276"/>
      <c r="FEN29" s="276"/>
      <c r="FEO29" s="277"/>
      <c r="FER29" s="276"/>
      <c r="FES29" s="276"/>
      <c r="FEX29" s="276"/>
      <c r="FEY29" s="277"/>
      <c r="FFB29" s="276"/>
      <c r="FFC29" s="276"/>
      <c r="FFH29" s="276"/>
      <c r="FFI29" s="277"/>
      <c r="FFL29" s="276"/>
      <c r="FFM29" s="276"/>
      <c r="FFR29" s="276"/>
      <c r="FFS29" s="277"/>
      <c r="FFV29" s="276"/>
      <c r="FFW29" s="276"/>
      <c r="FGB29" s="276"/>
      <c r="FGC29" s="277"/>
      <c r="FGF29" s="276"/>
      <c r="FGG29" s="276"/>
      <c r="FGL29" s="276"/>
      <c r="FGM29" s="277"/>
      <c r="FGP29" s="276"/>
      <c r="FGQ29" s="276"/>
      <c r="FGV29" s="276"/>
      <c r="FGW29" s="277"/>
      <c r="FGZ29" s="276"/>
      <c r="FHA29" s="276"/>
      <c r="FHF29" s="276"/>
      <c r="FHG29" s="277"/>
      <c r="FHJ29" s="276"/>
      <c r="FHK29" s="276"/>
      <c r="FHP29" s="276"/>
      <c r="FHQ29" s="277"/>
      <c r="FHT29" s="276"/>
      <c r="FHU29" s="276"/>
      <c r="FHZ29" s="276"/>
      <c r="FIA29" s="277"/>
      <c r="FID29" s="276"/>
      <c r="FIE29" s="276"/>
      <c r="FIJ29" s="276"/>
      <c r="FIK29" s="277"/>
      <c r="FIN29" s="276"/>
      <c r="FIO29" s="276"/>
      <c r="FIT29" s="276"/>
      <c r="FIU29" s="277"/>
      <c r="FIX29" s="276"/>
      <c r="FIY29" s="276"/>
      <c r="FJD29" s="276"/>
      <c r="FJE29" s="277"/>
      <c r="FJH29" s="276"/>
      <c r="FJI29" s="276"/>
      <c r="FJN29" s="276"/>
      <c r="FJO29" s="277"/>
      <c r="FJR29" s="276"/>
      <c r="FJS29" s="276"/>
      <c r="FJX29" s="276"/>
      <c r="FJY29" s="277"/>
      <c r="FKB29" s="276"/>
      <c r="FKC29" s="276"/>
      <c r="FKH29" s="276"/>
      <c r="FKI29" s="277"/>
      <c r="FKL29" s="276"/>
      <c r="FKM29" s="276"/>
      <c r="FKR29" s="276"/>
      <c r="FKS29" s="277"/>
      <c r="FKV29" s="276"/>
      <c r="FKW29" s="276"/>
      <c r="FLB29" s="276"/>
      <c r="FLC29" s="277"/>
      <c r="FLF29" s="276"/>
      <c r="FLG29" s="276"/>
      <c r="FLL29" s="276"/>
      <c r="FLM29" s="277"/>
      <c r="FLP29" s="276"/>
      <c r="FLQ29" s="276"/>
      <c r="FLV29" s="276"/>
      <c r="FLW29" s="277"/>
      <c r="FLZ29" s="276"/>
      <c r="FMA29" s="276"/>
      <c r="FMF29" s="276"/>
      <c r="FMG29" s="277"/>
      <c r="FMJ29" s="276"/>
      <c r="FMK29" s="276"/>
      <c r="FMP29" s="276"/>
      <c r="FMQ29" s="277"/>
      <c r="FMT29" s="276"/>
      <c r="FMU29" s="276"/>
      <c r="FMZ29" s="276"/>
      <c r="FNA29" s="277"/>
      <c r="FND29" s="276"/>
      <c r="FNE29" s="276"/>
      <c r="FNJ29" s="276"/>
      <c r="FNK29" s="277"/>
      <c r="FNN29" s="276"/>
      <c r="FNO29" s="276"/>
      <c r="FNT29" s="276"/>
      <c r="FNU29" s="277"/>
      <c r="FNX29" s="276"/>
      <c r="FNY29" s="276"/>
      <c r="FOD29" s="276"/>
      <c r="FOE29" s="277"/>
      <c r="FOH29" s="276"/>
      <c r="FOI29" s="276"/>
      <c r="FON29" s="276"/>
      <c r="FOO29" s="277"/>
      <c r="FOR29" s="276"/>
      <c r="FOS29" s="276"/>
      <c r="FOX29" s="276"/>
      <c r="FOY29" s="277"/>
      <c r="FPB29" s="276"/>
      <c r="FPC29" s="276"/>
      <c r="FPH29" s="276"/>
      <c r="FPI29" s="277"/>
      <c r="FPL29" s="276"/>
      <c r="FPM29" s="276"/>
      <c r="FPR29" s="276"/>
      <c r="FPS29" s="277"/>
      <c r="FPV29" s="276"/>
      <c r="FPW29" s="276"/>
      <c r="FQB29" s="276"/>
      <c r="FQC29" s="277"/>
      <c r="FQF29" s="276"/>
      <c r="FQG29" s="276"/>
      <c r="FQL29" s="276"/>
      <c r="FQM29" s="277"/>
      <c r="FQP29" s="276"/>
      <c r="FQQ29" s="276"/>
      <c r="FQV29" s="276"/>
      <c r="FQW29" s="277"/>
      <c r="FQZ29" s="276"/>
      <c r="FRA29" s="276"/>
      <c r="FRF29" s="276"/>
      <c r="FRG29" s="277"/>
      <c r="FRJ29" s="276"/>
      <c r="FRK29" s="276"/>
      <c r="FRP29" s="276"/>
      <c r="FRQ29" s="277"/>
      <c r="FRT29" s="276"/>
      <c r="FRU29" s="276"/>
      <c r="FRZ29" s="276"/>
      <c r="FSA29" s="277"/>
      <c r="FSD29" s="276"/>
      <c r="FSE29" s="276"/>
      <c r="FSJ29" s="276"/>
      <c r="FSK29" s="277"/>
      <c r="FSN29" s="276"/>
      <c r="FSO29" s="276"/>
      <c r="FST29" s="276"/>
      <c r="FSU29" s="277"/>
      <c r="FSX29" s="276"/>
      <c r="FSY29" s="276"/>
      <c r="FTD29" s="276"/>
      <c r="FTE29" s="277"/>
      <c r="FTH29" s="276"/>
      <c r="FTI29" s="276"/>
      <c r="FTN29" s="276"/>
      <c r="FTO29" s="277"/>
      <c r="FTR29" s="276"/>
      <c r="FTS29" s="276"/>
      <c r="FTX29" s="276"/>
      <c r="FTY29" s="277"/>
      <c r="FUB29" s="276"/>
      <c r="FUC29" s="276"/>
      <c r="FUH29" s="276"/>
      <c r="FUI29" s="277"/>
      <c r="FUL29" s="276"/>
      <c r="FUM29" s="276"/>
      <c r="FUR29" s="276"/>
      <c r="FUS29" s="277"/>
      <c r="FUV29" s="276"/>
      <c r="FUW29" s="276"/>
      <c r="FVB29" s="276"/>
      <c r="FVC29" s="277"/>
      <c r="FVF29" s="276"/>
      <c r="FVG29" s="276"/>
      <c r="FVL29" s="276"/>
      <c r="FVM29" s="277"/>
      <c r="FVP29" s="276"/>
      <c r="FVQ29" s="276"/>
      <c r="FVV29" s="276"/>
      <c r="FVW29" s="277"/>
      <c r="FVZ29" s="276"/>
      <c r="FWA29" s="276"/>
      <c r="FWF29" s="276"/>
      <c r="FWG29" s="277"/>
      <c r="FWJ29" s="276"/>
      <c r="FWK29" s="276"/>
      <c r="FWP29" s="276"/>
      <c r="FWQ29" s="277"/>
      <c r="FWT29" s="276"/>
      <c r="FWU29" s="276"/>
      <c r="FWZ29" s="276"/>
      <c r="FXA29" s="277"/>
      <c r="FXD29" s="276"/>
      <c r="FXE29" s="276"/>
      <c r="FXJ29" s="276"/>
      <c r="FXK29" s="277"/>
      <c r="FXN29" s="276"/>
      <c r="FXO29" s="276"/>
      <c r="FXT29" s="276"/>
      <c r="FXU29" s="277"/>
      <c r="FXX29" s="276"/>
      <c r="FXY29" s="276"/>
      <c r="FYD29" s="276"/>
      <c r="FYE29" s="277"/>
      <c r="FYH29" s="276"/>
      <c r="FYI29" s="276"/>
      <c r="FYN29" s="276"/>
      <c r="FYO29" s="277"/>
      <c r="FYR29" s="276"/>
      <c r="FYS29" s="276"/>
      <c r="FYX29" s="276"/>
      <c r="FYY29" s="277"/>
      <c r="FZB29" s="276"/>
      <c r="FZC29" s="276"/>
      <c r="FZH29" s="276"/>
      <c r="FZI29" s="277"/>
      <c r="FZL29" s="276"/>
      <c r="FZM29" s="276"/>
      <c r="FZR29" s="276"/>
      <c r="FZS29" s="277"/>
      <c r="FZV29" s="276"/>
      <c r="FZW29" s="276"/>
      <c r="GAB29" s="276"/>
      <c r="GAC29" s="277"/>
      <c r="GAF29" s="276"/>
      <c r="GAG29" s="276"/>
      <c r="GAL29" s="276"/>
      <c r="GAM29" s="277"/>
      <c r="GAP29" s="276"/>
      <c r="GAQ29" s="276"/>
      <c r="GAV29" s="276"/>
      <c r="GAW29" s="277"/>
      <c r="GAZ29" s="276"/>
      <c r="GBA29" s="276"/>
      <c r="GBF29" s="276"/>
      <c r="GBG29" s="277"/>
      <c r="GBJ29" s="276"/>
      <c r="GBK29" s="276"/>
      <c r="GBP29" s="276"/>
      <c r="GBQ29" s="277"/>
      <c r="GBT29" s="276"/>
      <c r="GBU29" s="276"/>
      <c r="GBZ29" s="276"/>
      <c r="GCA29" s="277"/>
      <c r="GCD29" s="276"/>
      <c r="GCE29" s="276"/>
      <c r="GCJ29" s="276"/>
      <c r="GCK29" s="277"/>
      <c r="GCN29" s="276"/>
      <c r="GCO29" s="276"/>
      <c r="GCT29" s="276"/>
      <c r="GCU29" s="277"/>
      <c r="GCX29" s="276"/>
      <c r="GCY29" s="276"/>
      <c r="GDD29" s="276"/>
      <c r="GDE29" s="277"/>
      <c r="GDH29" s="276"/>
      <c r="GDI29" s="276"/>
      <c r="GDN29" s="276"/>
      <c r="GDO29" s="277"/>
      <c r="GDR29" s="276"/>
      <c r="GDS29" s="276"/>
      <c r="GDX29" s="276"/>
      <c r="GDY29" s="277"/>
      <c r="GEB29" s="276"/>
      <c r="GEC29" s="276"/>
      <c r="GEH29" s="276"/>
      <c r="GEI29" s="277"/>
      <c r="GEL29" s="276"/>
      <c r="GEM29" s="276"/>
      <c r="GER29" s="276"/>
      <c r="GES29" s="277"/>
      <c r="GEV29" s="276"/>
      <c r="GEW29" s="276"/>
      <c r="GFB29" s="276"/>
      <c r="GFC29" s="277"/>
      <c r="GFF29" s="276"/>
      <c r="GFG29" s="276"/>
      <c r="GFL29" s="276"/>
      <c r="GFM29" s="277"/>
      <c r="GFP29" s="276"/>
      <c r="GFQ29" s="276"/>
      <c r="GFV29" s="276"/>
      <c r="GFW29" s="277"/>
      <c r="GFZ29" s="276"/>
      <c r="GGA29" s="276"/>
      <c r="GGF29" s="276"/>
      <c r="GGG29" s="277"/>
      <c r="GGJ29" s="276"/>
      <c r="GGK29" s="276"/>
      <c r="GGP29" s="276"/>
      <c r="GGQ29" s="277"/>
      <c r="GGT29" s="276"/>
      <c r="GGU29" s="276"/>
      <c r="GGZ29" s="276"/>
      <c r="GHA29" s="277"/>
      <c r="GHD29" s="276"/>
      <c r="GHE29" s="276"/>
      <c r="GHJ29" s="276"/>
      <c r="GHK29" s="277"/>
      <c r="GHN29" s="276"/>
      <c r="GHO29" s="276"/>
      <c r="GHT29" s="276"/>
      <c r="GHU29" s="277"/>
      <c r="GHX29" s="276"/>
      <c r="GHY29" s="276"/>
      <c r="GID29" s="276"/>
      <c r="GIE29" s="277"/>
      <c r="GIH29" s="276"/>
      <c r="GII29" s="276"/>
      <c r="GIN29" s="276"/>
      <c r="GIO29" s="277"/>
      <c r="GIR29" s="276"/>
      <c r="GIS29" s="276"/>
      <c r="GIX29" s="276"/>
      <c r="GIY29" s="277"/>
      <c r="GJB29" s="276"/>
      <c r="GJC29" s="276"/>
      <c r="GJH29" s="276"/>
      <c r="GJI29" s="277"/>
      <c r="GJL29" s="276"/>
      <c r="GJM29" s="276"/>
      <c r="GJR29" s="276"/>
      <c r="GJS29" s="277"/>
      <c r="GJV29" s="276"/>
      <c r="GJW29" s="276"/>
      <c r="GKB29" s="276"/>
      <c r="GKC29" s="277"/>
      <c r="GKF29" s="276"/>
      <c r="GKG29" s="276"/>
      <c r="GKL29" s="276"/>
      <c r="GKM29" s="277"/>
      <c r="GKP29" s="276"/>
      <c r="GKQ29" s="276"/>
      <c r="GKV29" s="276"/>
      <c r="GKW29" s="277"/>
      <c r="GKZ29" s="276"/>
      <c r="GLA29" s="276"/>
      <c r="GLF29" s="276"/>
      <c r="GLG29" s="277"/>
      <c r="GLJ29" s="276"/>
      <c r="GLK29" s="276"/>
      <c r="GLP29" s="276"/>
      <c r="GLQ29" s="277"/>
      <c r="GLT29" s="276"/>
      <c r="GLU29" s="276"/>
      <c r="GLZ29" s="276"/>
      <c r="GMA29" s="277"/>
      <c r="GMD29" s="276"/>
      <c r="GME29" s="276"/>
      <c r="GMJ29" s="276"/>
      <c r="GMK29" s="277"/>
      <c r="GMN29" s="276"/>
      <c r="GMO29" s="276"/>
      <c r="GMT29" s="276"/>
      <c r="GMU29" s="277"/>
      <c r="GMX29" s="276"/>
      <c r="GMY29" s="276"/>
      <c r="GND29" s="276"/>
      <c r="GNE29" s="277"/>
      <c r="GNH29" s="276"/>
      <c r="GNI29" s="276"/>
      <c r="GNN29" s="276"/>
      <c r="GNO29" s="277"/>
      <c r="GNR29" s="276"/>
      <c r="GNS29" s="276"/>
      <c r="GNX29" s="276"/>
      <c r="GNY29" s="277"/>
      <c r="GOB29" s="276"/>
      <c r="GOC29" s="276"/>
      <c r="GOH29" s="276"/>
      <c r="GOI29" s="277"/>
      <c r="GOL29" s="276"/>
      <c r="GOM29" s="276"/>
      <c r="GOR29" s="276"/>
      <c r="GOS29" s="277"/>
      <c r="GOV29" s="276"/>
      <c r="GOW29" s="276"/>
      <c r="GPB29" s="276"/>
      <c r="GPC29" s="277"/>
      <c r="GPF29" s="276"/>
      <c r="GPG29" s="276"/>
      <c r="GPL29" s="276"/>
      <c r="GPM29" s="277"/>
      <c r="GPP29" s="276"/>
      <c r="GPQ29" s="276"/>
      <c r="GPV29" s="276"/>
      <c r="GPW29" s="277"/>
      <c r="GPZ29" s="276"/>
      <c r="GQA29" s="276"/>
      <c r="GQF29" s="276"/>
      <c r="GQG29" s="277"/>
      <c r="GQJ29" s="276"/>
      <c r="GQK29" s="276"/>
      <c r="GQP29" s="276"/>
      <c r="GQQ29" s="277"/>
      <c r="GQT29" s="276"/>
      <c r="GQU29" s="276"/>
      <c r="GQZ29" s="276"/>
      <c r="GRA29" s="277"/>
      <c r="GRD29" s="276"/>
      <c r="GRE29" s="276"/>
      <c r="GRJ29" s="276"/>
      <c r="GRK29" s="277"/>
      <c r="GRN29" s="276"/>
      <c r="GRO29" s="276"/>
      <c r="GRT29" s="276"/>
      <c r="GRU29" s="277"/>
      <c r="GRX29" s="276"/>
      <c r="GRY29" s="276"/>
      <c r="GSD29" s="276"/>
      <c r="GSE29" s="277"/>
      <c r="GSH29" s="276"/>
      <c r="GSI29" s="276"/>
      <c r="GSN29" s="276"/>
      <c r="GSO29" s="277"/>
      <c r="GSR29" s="276"/>
      <c r="GSS29" s="276"/>
      <c r="GSX29" s="276"/>
      <c r="GSY29" s="277"/>
      <c r="GTB29" s="276"/>
      <c r="GTC29" s="276"/>
      <c r="GTH29" s="276"/>
      <c r="GTI29" s="277"/>
      <c r="GTL29" s="276"/>
      <c r="GTM29" s="276"/>
      <c r="GTR29" s="276"/>
      <c r="GTS29" s="277"/>
      <c r="GTV29" s="276"/>
      <c r="GTW29" s="276"/>
      <c r="GUB29" s="276"/>
      <c r="GUC29" s="277"/>
      <c r="GUF29" s="276"/>
      <c r="GUG29" s="276"/>
      <c r="GUL29" s="276"/>
      <c r="GUM29" s="277"/>
      <c r="GUP29" s="276"/>
      <c r="GUQ29" s="276"/>
      <c r="GUV29" s="276"/>
      <c r="GUW29" s="277"/>
      <c r="GUZ29" s="276"/>
      <c r="GVA29" s="276"/>
      <c r="GVF29" s="276"/>
      <c r="GVG29" s="277"/>
      <c r="GVJ29" s="276"/>
      <c r="GVK29" s="276"/>
      <c r="GVP29" s="276"/>
      <c r="GVQ29" s="277"/>
      <c r="GVT29" s="276"/>
      <c r="GVU29" s="276"/>
      <c r="GVZ29" s="276"/>
      <c r="GWA29" s="277"/>
      <c r="GWD29" s="276"/>
      <c r="GWE29" s="276"/>
      <c r="GWJ29" s="276"/>
      <c r="GWK29" s="277"/>
      <c r="GWN29" s="276"/>
      <c r="GWO29" s="276"/>
      <c r="GWT29" s="276"/>
      <c r="GWU29" s="277"/>
      <c r="GWX29" s="276"/>
      <c r="GWY29" s="276"/>
      <c r="GXD29" s="276"/>
      <c r="GXE29" s="277"/>
      <c r="GXH29" s="276"/>
      <c r="GXI29" s="276"/>
      <c r="GXN29" s="276"/>
      <c r="GXO29" s="277"/>
      <c r="GXR29" s="276"/>
      <c r="GXS29" s="276"/>
      <c r="GXX29" s="276"/>
      <c r="GXY29" s="277"/>
      <c r="GYB29" s="276"/>
      <c r="GYC29" s="276"/>
      <c r="GYH29" s="276"/>
      <c r="GYI29" s="277"/>
      <c r="GYL29" s="276"/>
      <c r="GYM29" s="276"/>
      <c r="GYR29" s="276"/>
      <c r="GYS29" s="277"/>
      <c r="GYV29" s="276"/>
      <c r="GYW29" s="276"/>
      <c r="GZB29" s="276"/>
      <c r="GZC29" s="277"/>
      <c r="GZF29" s="276"/>
      <c r="GZG29" s="276"/>
      <c r="GZL29" s="276"/>
      <c r="GZM29" s="277"/>
      <c r="GZP29" s="276"/>
      <c r="GZQ29" s="276"/>
      <c r="GZV29" s="276"/>
      <c r="GZW29" s="277"/>
      <c r="GZZ29" s="276"/>
      <c r="HAA29" s="276"/>
      <c r="HAF29" s="276"/>
      <c r="HAG29" s="277"/>
      <c r="HAJ29" s="276"/>
      <c r="HAK29" s="276"/>
      <c r="HAP29" s="276"/>
      <c r="HAQ29" s="277"/>
      <c r="HAT29" s="276"/>
      <c r="HAU29" s="276"/>
      <c r="HAZ29" s="276"/>
      <c r="HBA29" s="277"/>
      <c r="HBD29" s="276"/>
      <c r="HBE29" s="276"/>
      <c r="HBJ29" s="276"/>
      <c r="HBK29" s="277"/>
      <c r="HBN29" s="276"/>
      <c r="HBO29" s="276"/>
      <c r="HBT29" s="276"/>
      <c r="HBU29" s="277"/>
      <c r="HBX29" s="276"/>
      <c r="HBY29" s="276"/>
      <c r="HCD29" s="276"/>
      <c r="HCE29" s="277"/>
      <c r="HCH29" s="276"/>
      <c r="HCI29" s="276"/>
      <c r="HCN29" s="276"/>
      <c r="HCO29" s="277"/>
      <c r="HCR29" s="276"/>
      <c r="HCS29" s="276"/>
      <c r="HCX29" s="276"/>
      <c r="HCY29" s="277"/>
      <c r="HDB29" s="276"/>
      <c r="HDC29" s="276"/>
      <c r="HDH29" s="276"/>
      <c r="HDI29" s="277"/>
      <c r="HDL29" s="276"/>
      <c r="HDM29" s="276"/>
      <c r="HDR29" s="276"/>
      <c r="HDS29" s="277"/>
      <c r="HDV29" s="276"/>
      <c r="HDW29" s="276"/>
      <c r="HEB29" s="276"/>
      <c r="HEC29" s="277"/>
      <c r="HEF29" s="276"/>
      <c r="HEG29" s="276"/>
      <c r="HEL29" s="276"/>
      <c r="HEM29" s="277"/>
      <c r="HEP29" s="276"/>
      <c r="HEQ29" s="276"/>
      <c r="HEV29" s="276"/>
      <c r="HEW29" s="277"/>
      <c r="HEZ29" s="276"/>
      <c r="HFA29" s="276"/>
      <c r="HFF29" s="276"/>
      <c r="HFG29" s="277"/>
      <c r="HFJ29" s="276"/>
      <c r="HFK29" s="276"/>
      <c r="HFP29" s="276"/>
      <c r="HFQ29" s="277"/>
      <c r="HFT29" s="276"/>
      <c r="HFU29" s="276"/>
      <c r="HFZ29" s="276"/>
      <c r="HGA29" s="277"/>
      <c r="HGD29" s="276"/>
      <c r="HGE29" s="276"/>
      <c r="HGJ29" s="276"/>
      <c r="HGK29" s="277"/>
      <c r="HGN29" s="276"/>
      <c r="HGO29" s="276"/>
      <c r="HGT29" s="276"/>
      <c r="HGU29" s="277"/>
      <c r="HGX29" s="276"/>
      <c r="HGY29" s="276"/>
      <c r="HHD29" s="276"/>
      <c r="HHE29" s="277"/>
      <c r="HHH29" s="276"/>
      <c r="HHI29" s="276"/>
      <c r="HHN29" s="276"/>
      <c r="HHO29" s="277"/>
      <c r="HHR29" s="276"/>
      <c r="HHS29" s="276"/>
      <c r="HHX29" s="276"/>
      <c r="HHY29" s="277"/>
      <c r="HIB29" s="276"/>
      <c r="HIC29" s="276"/>
      <c r="HIH29" s="276"/>
      <c r="HII29" s="277"/>
      <c r="HIL29" s="276"/>
      <c r="HIM29" s="276"/>
      <c r="HIR29" s="276"/>
      <c r="HIS29" s="277"/>
      <c r="HIV29" s="276"/>
      <c r="HIW29" s="276"/>
      <c r="HJB29" s="276"/>
      <c r="HJC29" s="277"/>
      <c r="HJF29" s="276"/>
      <c r="HJG29" s="276"/>
      <c r="HJL29" s="276"/>
      <c r="HJM29" s="277"/>
      <c r="HJP29" s="276"/>
      <c r="HJQ29" s="276"/>
      <c r="HJV29" s="276"/>
      <c r="HJW29" s="277"/>
      <c r="HJZ29" s="276"/>
      <c r="HKA29" s="276"/>
      <c r="HKF29" s="276"/>
      <c r="HKG29" s="277"/>
      <c r="HKJ29" s="276"/>
      <c r="HKK29" s="276"/>
      <c r="HKP29" s="276"/>
      <c r="HKQ29" s="277"/>
      <c r="HKT29" s="276"/>
      <c r="HKU29" s="276"/>
      <c r="HKZ29" s="276"/>
      <c r="HLA29" s="277"/>
      <c r="HLD29" s="276"/>
      <c r="HLE29" s="276"/>
      <c r="HLJ29" s="276"/>
      <c r="HLK29" s="277"/>
      <c r="HLN29" s="276"/>
      <c r="HLO29" s="276"/>
      <c r="HLT29" s="276"/>
      <c r="HLU29" s="277"/>
      <c r="HLX29" s="276"/>
      <c r="HLY29" s="276"/>
      <c r="HMD29" s="276"/>
      <c r="HME29" s="277"/>
      <c r="HMH29" s="276"/>
      <c r="HMI29" s="276"/>
      <c r="HMN29" s="276"/>
      <c r="HMO29" s="277"/>
      <c r="HMR29" s="276"/>
      <c r="HMS29" s="276"/>
      <c r="HMX29" s="276"/>
      <c r="HMY29" s="277"/>
      <c r="HNB29" s="276"/>
      <c r="HNC29" s="276"/>
      <c r="HNH29" s="276"/>
      <c r="HNI29" s="277"/>
      <c r="HNL29" s="276"/>
      <c r="HNM29" s="276"/>
      <c r="HNR29" s="276"/>
      <c r="HNS29" s="277"/>
      <c r="HNV29" s="276"/>
      <c r="HNW29" s="276"/>
      <c r="HOB29" s="276"/>
      <c r="HOC29" s="277"/>
      <c r="HOF29" s="276"/>
      <c r="HOG29" s="276"/>
      <c r="HOL29" s="276"/>
      <c r="HOM29" s="277"/>
      <c r="HOP29" s="276"/>
      <c r="HOQ29" s="276"/>
      <c r="HOV29" s="276"/>
      <c r="HOW29" s="277"/>
      <c r="HOZ29" s="276"/>
      <c r="HPA29" s="276"/>
      <c r="HPF29" s="276"/>
      <c r="HPG29" s="277"/>
      <c r="HPJ29" s="276"/>
      <c r="HPK29" s="276"/>
      <c r="HPP29" s="276"/>
      <c r="HPQ29" s="277"/>
      <c r="HPT29" s="276"/>
      <c r="HPU29" s="276"/>
      <c r="HPZ29" s="276"/>
      <c r="HQA29" s="277"/>
      <c r="HQD29" s="276"/>
      <c r="HQE29" s="276"/>
      <c r="HQJ29" s="276"/>
      <c r="HQK29" s="277"/>
      <c r="HQN29" s="276"/>
      <c r="HQO29" s="276"/>
      <c r="HQT29" s="276"/>
      <c r="HQU29" s="277"/>
      <c r="HQX29" s="276"/>
      <c r="HQY29" s="276"/>
      <c r="HRD29" s="276"/>
      <c r="HRE29" s="277"/>
      <c r="HRH29" s="276"/>
      <c r="HRI29" s="276"/>
      <c r="HRN29" s="276"/>
      <c r="HRO29" s="277"/>
      <c r="HRR29" s="276"/>
      <c r="HRS29" s="276"/>
      <c r="HRX29" s="276"/>
      <c r="HRY29" s="277"/>
      <c r="HSB29" s="276"/>
      <c r="HSC29" s="276"/>
      <c r="HSH29" s="276"/>
      <c r="HSI29" s="277"/>
      <c r="HSL29" s="276"/>
      <c r="HSM29" s="276"/>
      <c r="HSR29" s="276"/>
      <c r="HSS29" s="277"/>
      <c r="HSV29" s="276"/>
      <c r="HSW29" s="276"/>
      <c r="HTB29" s="276"/>
      <c r="HTC29" s="277"/>
      <c r="HTF29" s="276"/>
      <c r="HTG29" s="276"/>
      <c r="HTL29" s="276"/>
      <c r="HTM29" s="277"/>
      <c r="HTP29" s="276"/>
      <c r="HTQ29" s="276"/>
      <c r="HTV29" s="276"/>
      <c r="HTW29" s="277"/>
      <c r="HTZ29" s="276"/>
      <c r="HUA29" s="276"/>
      <c r="HUF29" s="276"/>
      <c r="HUG29" s="277"/>
      <c r="HUJ29" s="276"/>
      <c r="HUK29" s="276"/>
      <c r="HUP29" s="276"/>
      <c r="HUQ29" s="277"/>
      <c r="HUT29" s="276"/>
      <c r="HUU29" s="276"/>
      <c r="HUZ29" s="276"/>
      <c r="HVA29" s="277"/>
      <c r="HVD29" s="276"/>
      <c r="HVE29" s="276"/>
      <c r="HVJ29" s="276"/>
      <c r="HVK29" s="277"/>
      <c r="HVN29" s="276"/>
      <c r="HVO29" s="276"/>
      <c r="HVT29" s="276"/>
      <c r="HVU29" s="277"/>
      <c r="HVX29" s="276"/>
      <c r="HVY29" s="276"/>
      <c r="HWD29" s="276"/>
      <c r="HWE29" s="277"/>
      <c r="HWH29" s="276"/>
      <c r="HWI29" s="276"/>
      <c r="HWN29" s="276"/>
      <c r="HWO29" s="277"/>
      <c r="HWR29" s="276"/>
      <c r="HWS29" s="276"/>
      <c r="HWX29" s="276"/>
      <c r="HWY29" s="277"/>
      <c r="HXB29" s="276"/>
      <c r="HXC29" s="276"/>
      <c r="HXH29" s="276"/>
      <c r="HXI29" s="277"/>
      <c r="HXL29" s="276"/>
      <c r="HXM29" s="276"/>
      <c r="HXR29" s="276"/>
      <c r="HXS29" s="277"/>
      <c r="HXV29" s="276"/>
      <c r="HXW29" s="276"/>
      <c r="HYB29" s="276"/>
      <c r="HYC29" s="277"/>
      <c r="HYF29" s="276"/>
      <c r="HYG29" s="276"/>
      <c r="HYL29" s="276"/>
      <c r="HYM29" s="277"/>
      <c r="HYP29" s="276"/>
      <c r="HYQ29" s="276"/>
      <c r="HYV29" s="276"/>
      <c r="HYW29" s="277"/>
      <c r="HYZ29" s="276"/>
      <c r="HZA29" s="276"/>
      <c r="HZF29" s="276"/>
      <c r="HZG29" s="277"/>
      <c r="HZJ29" s="276"/>
      <c r="HZK29" s="276"/>
      <c r="HZP29" s="276"/>
      <c r="HZQ29" s="277"/>
      <c r="HZT29" s="276"/>
      <c r="HZU29" s="276"/>
      <c r="HZZ29" s="276"/>
      <c r="IAA29" s="277"/>
      <c r="IAD29" s="276"/>
      <c r="IAE29" s="276"/>
      <c r="IAJ29" s="276"/>
      <c r="IAK29" s="277"/>
      <c r="IAN29" s="276"/>
      <c r="IAO29" s="276"/>
      <c r="IAT29" s="276"/>
      <c r="IAU29" s="277"/>
      <c r="IAX29" s="276"/>
      <c r="IAY29" s="276"/>
      <c r="IBD29" s="276"/>
      <c r="IBE29" s="277"/>
      <c r="IBH29" s="276"/>
      <c r="IBI29" s="276"/>
      <c r="IBN29" s="276"/>
      <c r="IBO29" s="277"/>
      <c r="IBR29" s="276"/>
      <c r="IBS29" s="276"/>
      <c r="IBX29" s="276"/>
      <c r="IBY29" s="277"/>
      <c r="ICB29" s="276"/>
      <c r="ICC29" s="276"/>
      <c r="ICH29" s="276"/>
      <c r="ICI29" s="277"/>
      <c r="ICL29" s="276"/>
      <c r="ICM29" s="276"/>
      <c r="ICR29" s="276"/>
      <c r="ICS29" s="277"/>
      <c r="ICV29" s="276"/>
      <c r="ICW29" s="276"/>
      <c r="IDB29" s="276"/>
      <c r="IDC29" s="277"/>
      <c r="IDF29" s="276"/>
      <c r="IDG29" s="276"/>
      <c r="IDL29" s="276"/>
      <c r="IDM29" s="277"/>
      <c r="IDP29" s="276"/>
      <c r="IDQ29" s="276"/>
      <c r="IDV29" s="276"/>
      <c r="IDW29" s="277"/>
      <c r="IDZ29" s="276"/>
      <c r="IEA29" s="276"/>
      <c r="IEF29" s="276"/>
      <c r="IEG29" s="277"/>
      <c r="IEJ29" s="276"/>
      <c r="IEK29" s="276"/>
      <c r="IEP29" s="276"/>
      <c r="IEQ29" s="277"/>
      <c r="IET29" s="276"/>
      <c r="IEU29" s="276"/>
      <c r="IEZ29" s="276"/>
      <c r="IFA29" s="277"/>
      <c r="IFD29" s="276"/>
      <c r="IFE29" s="276"/>
      <c r="IFJ29" s="276"/>
      <c r="IFK29" s="277"/>
      <c r="IFN29" s="276"/>
      <c r="IFO29" s="276"/>
      <c r="IFT29" s="276"/>
      <c r="IFU29" s="277"/>
      <c r="IFX29" s="276"/>
      <c r="IFY29" s="276"/>
      <c r="IGD29" s="276"/>
      <c r="IGE29" s="277"/>
      <c r="IGH29" s="276"/>
      <c r="IGI29" s="276"/>
      <c r="IGN29" s="276"/>
      <c r="IGO29" s="277"/>
      <c r="IGR29" s="276"/>
      <c r="IGS29" s="276"/>
      <c r="IGX29" s="276"/>
      <c r="IGY29" s="277"/>
      <c r="IHB29" s="276"/>
      <c r="IHC29" s="276"/>
      <c r="IHH29" s="276"/>
      <c r="IHI29" s="277"/>
      <c r="IHL29" s="276"/>
      <c r="IHM29" s="276"/>
      <c r="IHR29" s="276"/>
      <c r="IHS29" s="277"/>
      <c r="IHV29" s="276"/>
      <c r="IHW29" s="276"/>
      <c r="IIB29" s="276"/>
      <c r="IIC29" s="277"/>
      <c r="IIF29" s="276"/>
      <c r="IIG29" s="276"/>
      <c r="IIL29" s="276"/>
      <c r="IIM29" s="277"/>
      <c r="IIP29" s="276"/>
      <c r="IIQ29" s="276"/>
      <c r="IIV29" s="276"/>
      <c r="IIW29" s="277"/>
      <c r="IIZ29" s="276"/>
      <c r="IJA29" s="276"/>
      <c r="IJF29" s="276"/>
      <c r="IJG29" s="277"/>
      <c r="IJJ29" s="276"/>
      <c r="IJK29" s="276"/>
      <c r="IJP29" s="276"/>
      <c r="IJQ29" s="277"/>
      <c r="IJT29" s="276"/>
      <c r="IJU29" s="276"/>
      <c r="IJZ29" s="276"/>
      <c r="IKA29" s="277"/>
      <c r="IKD29" s="276"/>
      <c r="IKE29" s="276"/>
      <c r="IKJ29" s="276"/>
      <c r="IKK29" s="277"/>
      <c r="IKN29" s="276"/>
      <c r="IKO29" s="276"/>
      <c r="IKT29" s="276"/>
      <c r="IKU29" s="277"/>
      <c r="IKX29" s="276"/>
      <c r="IKY29" s="276"/>
      <c r="ILD29" s="276"/>
      <c r="ILE29" s="277"/>
      <c r="ILH29" s="276"/>
      <c r="ILI29" s="276"/>
      <c r="ILN29" s="276"/>
      <c r="ILO29" s="277"/>
      <c r="ILR29" s="276"/>
      <c r="ILS29" s="276"/>
      <c r="ILX29" s="276"/>
      <c r="ILY29" s="277"/>
      <c r="IMB29" s="276"/>
      <c r="IMC29" s="276"/>
      <c r="IMH29" s="276"/>
      <c r="IMI29" s="277"/>
      <c r="IML29" s="276"/>
      <c r="IMM29" s="276"/>
      <c r="IMR29" s="276"/>
      <c r="IMS29" s="277"/>
      <c r="IMV29" s="276"/>
      <c r="IMW29" s="276"/>
      <c r="INB29" s="276"/>
      <c r="INC29" s="277"/>
      <c r="INF29" s="276"/>
      <c r="ING29" s="276"/>
      <c r="INL29" s="276"/>
      <c r="INM29" s="277"/>
      <c r="INP29" s="276"/>
      <c r="INQ29" s="276"/>
      <c r="INV29" s="276"/>
      <c r="INW29" s="277"/>
      <c r="INZ29" s="276"/>
      <c r="IOA29" s="276"/>
      <c r="IOF29" s="276"/>
      <c r="IOG29" s="277"/>
      <c r="IOJ29" s="276"/>
      <c r="IOK29" s="276"/>
      <c r="IOP29" s="276"/>
      <c r="IOQ29" s="277"/>
      <c r="IOT29" s="276"/>
      <c r="IOU29" s="276"/>
      <c r="IOZ29" s="276"/>
      <c r="IPA29" s="277"/>
      <c r="IPD29" s="276"/>
      <c r="IPE29" s="276"/>
      <c r="IPJ29" s="276"/>
      <c r="IPK29" s="277"/>
      <c r="IPN29" s="276"/>
      <c r="IPO29" s="276"/>
      <c r="IPT29" s="276"/>
      <c r="IPU29" s="277"/>
      <c r="IPX29" s="276"/>
      <c r="IPY29" s="276"/>
      <c r="IQD29" s="276"/>
      <c r="IQE29" s="277"/>
      <c r="IQH29" s="276"/>
      <c r="IQI29" s="276"/>
      <c r="IQN29" s="276"/>
      <c r="IQO29" s="277"/>
      <c r="IQR29" s="276"/>
      <c r="IQS29" s="276"/>
      <c r="IQX29" s="276"/>
      <c r="IQY29" s="277"/>
      <c r="IRB29" s="276"/>
      <c r="IRC29" s="276"/>
      <c r="IRH29" s="276"/>
      <c r="IRI29" s="277"/>
      <c r="IRL29" s="276"/>
      <c r="IRM29" s="276"/>
      <c r="IRR29" s="276"/>
      <c r="IRS29" s="277"/>
      <c r="IRV29" s="276"/>
      <c r="IRW29" s="276"/>
      <c r="ISB29" s="276"/>
      <c r="ISC29" s="277"/>
      <c r="ISF29" s="276"/>
      <c r="ISG29" s="276"/>
      <c r="ISL29" s="276"/>
      <c r="ISM29" s="277"/>
      <c r="ISP29" s="276"/>
      <c r="ISQ29" s="276"/>
      <c r="ISV29" s="276"/>
      <c r="ISW29" s="277"/>
      <c r="ISZ29" s="276"/>
      <c r="ITA29" s="276"/>
      <c r="ITF29" s="276"/>
      <c r="ITG29" s="277"/>
      <c r="ITJ29" s="276"/>
      <c r="ITK29" s="276"/>
      <c r="ITP29" s="276"/>
      <c r="ITQ29" s="277"/>
      <c r="ITT29" s="276"/>
      <c r="ITU29" s="276"/>
      <c r="ITZ29" s="276"/>
      <c r="IUA29" s="277"/>
      <c r="IUD29" s="276"/>
      <c r="IUE29" s="276"/>
      <c r="IUJ29" s="276"/>
      <c r="IUK29" s="277"/>
      <c r="IUN29" s="276"/>
      <c r="IUO29" s="276"/>
      <c r="IUT29" s="276"/>
      <c r="IUU29" s="277"/>
      <c r="IUX29" s="276"/>
      <c r="IUY29" s="276"/>
      <c r="IVD29" s="276"/>
      <c r="IVE29" s="277"/>
      <c r="IVH29" s="276"/>
      <c r="IVI29" s="276"/>
      <c r="IVN29" s="276"/>
      <c r="IVO29" s="277"/>
      <c r="IVR29" s="276"/>
      <c r="IVS29" s="276"/>
      <c r="IVX29" s="276"/>
      <c r="IVY29" s="277"/>
      <c r="IWB29" s="276"/>
      <c r="IWC29" s="276"/>
      <c r="IWH29" s="276"/>
      <c r="IWI29" s="277"/>
      <c r="IWL29" s="276"/>
      <c r="IWM29" s="276"/>
      <c r="IWR29" s="276"/>
      <c r="IWS29" s="277"/>
      <c r="IWV29" s="276"/>
      <c r="IWW29" s="276"/>
      <c r="IXB29" s="276"/>
      <c r="IXC29" s="277"/>
      <c r="IXF29" s="276"/>
      <c r="IXG29" s="276"/>
      <c r="IXL29" s="276"/>
      <c r="IXM29" s="277"/>
      <c r="IXP29" s="276"/>
      <c r="IXQ29" s="276"/>
      <c r="IXV29" s="276"/>
      <c r="IXW29" s="277"/>
      <c r="IXZ29" s="276"/>
      <c r="IYA29" s="276"/>
      <c r="IYF29" s="276"/>
      <c r="IYG29" s="277"/>
      <c r="IYJ29" s="276"/>
      <c r="IYK29" s="276"/>
      <c r="IYP29" s="276"/>
      <c r="IYQ29" s="277"/>
      <c r="IYT29" s="276"/>
      <c r="IYU29" s="276"/>
      <c r="IYZ29" s="276"/>
      <c r="IZA29" s="277"/>
      <c r="IZD29" s="276"/>
      <c r="IZE29" s="276"/>
      <c r="IZJ29" s="276"/>
      <c r="IZK29" s="277"/>
      <c r="IZN29" s="276"/>
      <c r="IZO29" s="276"/>
      <c r="IZT29" s="276"/>
      <c r="IZU29" s="277"/>
      <c r="IZX29" s="276"/>
      <c r="IZY29" s="276"/>
      <c r="JAD29" s="276"/>
      <c r="JAE29" s="277"/>
      <c r="JAH29" s="276"/>
      <c r="JAI29" s="276"/>
      <c r="JAN29" s="276"/>
      <c r="JAO29" s="277"/>
      <c r="JAR29" s="276"/>
      <c r="JAS29" s="276"/>
      <c r="JAX29" s="276"/>
      <c r="JAY29" s="277"/>
      <c r="JBB29" s="276"/>
      <c r="JBC29" s="276"/>
      <c r="JBH29" s="276"/>
      <c r="JBI29" s="277"/>
      <c r="JBL29" s="276"/>
      <c r="JBM29" s="276"/>
      <c r="JBR29" s="276"/>
      <c r="JBS29" s="277"/>
      <c r="JBV29" s="276"/>
      <c r="JBW29" s="276"/>
      <c r="JCB29" s="276"/>
      <c r="JCC29" s="277"/>
      <c r="JCF29" s="276"/>
      <c r="JCG29" s="276"/>
      <c r="JCL29" s="276"/>
      <c r="JCM29" s="277"/>
      <c r="JCP29" s="276"/>
      <c r="JCQ29" s="276"/>
      <c r="JCV29" s="276"/>
      <c r="JCW29" s="277"/>
      <c r="JCZ29" s="276"/>
      <c r="JDA29" s="276"/>
      <c r="JDF29" s="276"/>
      <c r="JDG29" s="277"/>
      <c r="JDJ29" s="276"/>
      <c r="JDK29" s="276"/>
      <c r="JDP29" s="276"/>
      <c r="JDQ29" s="277"/>
      <c r="JDT29" s="276"/>
      <c r="JDU29" s="276"/>
      <c r="JDZ29" s="276"/>
      <c r="JEA29" s="277"/>
      <c r="JED29" s="276"/>
      <c r="JEE29" s="276"/>
      <c r="JEJ29" s="276"/>
      <c r="JEK29" s="277"/>
      <c r="JEN29" s="276"/>
      <c r="JEO29" s="276"/>
      <c r="JET29" s="276"/>
      <c r="JEU29" s="277"/>
      <c r="JEX29" s="276"/>
      <c r="JEY29" s="276"/>
      <c r="JFD29" s="276"/>
      <c r="JFE29" s="277"/>
      <c r="JFH29" s="276"/>
      <c r="JFI29" s="276"/>
      <c r="JFN29" s="276"/>
      <c r="JFO29" s="277"/>
      <c r="JFR29" s="276"/>
      <c r="JFS29" s="276"/>
      <c r="JFX29" s="276"/>
      <c r="JFY29" s="277"/>
      <c r="JGB29" s="276"/>
      <c r="JGC29" s="276"/>
      <c r="JGH29" s="276"/>
      <c r="JGI29" s="277"/>
      <c r="JGL29" s="276"/>
      <c r="JGM29" s="276"/>
      <c r="JGR29" s="276"/>
      <c r="JGS29" s="277"/>
      <c r="JGV29" s="276"/>
      <c r="JGW29" s="276"/>
      <c r="JHB29" s="276"/>
      <c r="JHC29" s="277"/>
      <c r="JHF29" s="276"/>
      <c r="JHG29" s="276"/>
      <c r="JHL29" s="276"/>
      <c r="JHM29" s="277"/>
      <c r="JHP29" s="276"/>
      <c r="JHQ29" s="276"/>
      <c r="JHV29" s="276"/>
      <c r="JHW29" s="277"/>
      <c r="JHZ29" s="276"/>
      <c r="JIA29" s="276"/>
      <c r="JIF29" s="276"/>
      <c r="JIG29" s="277"/>
      <c r="JIJ29" s="276"/>
      <c r="JIK29" s="276"/>
      <c r="JIP29" s="276"/>
      <c r="JIQ29" s="277"/>
      <c r="JIT29" s="276"/>
      <c r="JIU29" s="276"/>
      <c r="JIZ29" s="276"/>
      <c r="JJA29" s="277"/>
      <c r="JJD29" s="276"/>
      <c r="JJE29" s="276"/>
      <c r="JJJ29" s="276"/>
      <c r="JJK29" s="277"/>
      <c r="JJN29" s="276"/>
      <c r="JJO29" s="276"/>
      <c r="JJT29" s="276"/>
      <c r="JJU29" s="277"/>
      <c r="JJX29" s="276"/>
      <c r="JJY29" s="276"/>
      <c r="JKD29" s="276"/>
      <c r="JKE29" s="277"/>
      <c r="JKH29" s="276"/>
      <c r="JKI29" s="276"/>
      <c r="JKN29" s="276"/>
      <c r="JKO29" s="277"/>
      <c r="JKR29" s="276"/>
      <c r="JKS29" s="276"/>
      <c r="JKX29" s="276"/>
      <c r="JKY29" s="277"/>
      <c r="JLB29" s="276"/>
      <c r="JLC29" s="276"/>
      <c r="JLH29" s="276"/>
      <c r="JLI29" s="277"/>
      <c r="JLL29" s="276"/>
      <c r="JLM29" s="276"/>
      <c r="JLR29" s="276"/>
      <c r="JLS29" s="277"/>
      <c r="JLV29" s="276"/>
      <c r="JLW29" s="276"/>
      <c r="JMB29" s="276"/>
      <c r="JMC29" s="277"/>
      <c r="JMF29" s="276"/>
      <c r="JMG29" s="276"/>
      <c r="JML29" s="276"/>
      <c r="JMM29" s="277"/>
      <c r="JMP29" s="276"/>
      <c r="JMQ29" s="276"/>
      <c r="JMV29" s="276"/>
      <c r="JMW29" s="277"/>
      <c r="JMZ29" s="276"/>
      <c r="JNA29" s="276"/>
      <c r="JNF29" s="276"/>
      <c r="JNG29" s="277"/>
      <c r="JNJ29" s="276"/>
      <c r="JNK29" s="276"/>
      <c r="JNP29" s="276"/>
      <c r="JNQ29" s="277"/>
      <c r="JNT29" s="276"/>
      <c r="JNU29" s="276"/>
      <c r="JNZ29" s="276"/>
      <c r="JOA29" s="277"/>
      <c r="JOD29" s="276"/>
      <c r="JOE29" s="276"/>
      <c r="JOJ29" s="276"/>
      <c r="JOK29" s="277"/>
      <c r="JON29" s="276"/>
      <c r="JOO29" s="276"/>
      <c r="JOT29" s="276"/>
      <c r="JOU29" s="277"/>
      <c r="JOX29" s="276"/>
      <c r="JOY29" s="276"/>
      <c r="JPD29" s="276"/>
      <c r="JPE29" s="277"/>
      <c r="JPH29" s="276"/>
      <c r="JPI29" s="276"/>
      <c r="JPN29" s="276"/>
      <c r="JPO29" s="277"/>
      <c r="JPR29" s="276"/>
      <c r="JPS29" s="276"/>
      <c r="JPX29" s="276"/>
      <c r="JPY29" s="277"/>
      <c r="JQB29" s="276"/>
      <c r="JQC29" s="276"/>
      <c r="JQH29" s="276"/>
      <c r="JQI29" s="277"/>
      <c r="JQL29" s="276"/>
      <c r="JQM29" s="276"/>
      <c r="JQR29" s="276"/>
      <c r="JQS29" s="277"/>
      <c r="JQV29" s="276"/>
      <c r="JQW29" s="276"/>
      <c r="JRB29" s="276"/>
      <c r="JRC29" s="277"/>
      <c r="JRF29" s="276"/>
      <c r="JRG29" s="276"/>
      <c r="JRL29" s="276"/>
      <c r="JRM29" s="277"/>
      <c r="JRP29" s="276"/>
      <c r="JRQ29" s="276"/>
      <c r="JRV29" s="276"/>
      <c r="JRW29" s="277"/>
      <c r="JRZ29" s="276"/>
      <c r="JSA29" s="276"/>
      <c r="JSF29" s="276"/>
      <c r="JSG29" s="277"/>
      <c r="JSJ29" s="276"/>
      <c r="JSK29" s="276"/>
      <c r="JSP29" s="276"/>
      <c r="JSQ29" s="277"/>
      <c r="JST29" s="276"/>
      <c r="JSU29" s="276"/>
      <c r="JSZ29" s="276"/>
      <c r="JTA29" s="277"/>
      <c r="JTD29" s="276"/>
      <c r="JTE29" s="276"/>
      <c r="JTJ29" s="276"/>
      <c r="JTK29" s="277"/>
      <c r="JTN29" s="276"/>
      <c r="JTO29" s="276"/>
      <c r="JTT29" s="276"/>
      <c r="JTU29" s="277"/>
      <c r="JTX29" s="276"/>
      <c r="JTY29" s="276"/>
      <c r="JUD29" s="276"/>
      <c r="JUE29" s="277"/>
      <c r="JUH29" s="276"/>
      <c r="JUI29" s="276"/>
      <c r="JUN29" s="276"/>
      <c r="JUO29" s="277"/>
      <c r="JUR29" s="276"/>
      <c r="JUS29" s="276"/>
      <c r="JUX29" s="276"/>
      <c r="JUY29" s="277"/>
      <c r="JVB29" s="276"/>
      <c r="JVC29" s="276"/>
      <c r="JVH29" s="276"/>
      <c r="JVI29" s="277"/>
      <c r="JVL29" s="276"/>
      <c r="JVM29" s="276"/>
      <c r="JVR29" s="276"/>
      <c r="JVS29" s="277"/>
      <c r="JVV29" s="276"/>
      <c r="JVW29" s="276"/>
      <c r="JWB29" s="276"/>
      <c r="JWC29" s="277"/>
      <c r="JWF29" s="276"/>
      <c r="JWG29" s="276"/>
      <c r="JWL29" s="276"/>
      <c r="JWM29" s="277"/>
      <c r="JWP29" s="276"/>
      <c r="JWQ29" s="276"/>
      <c r="JWV29" s="276"/>
      <c r="JWW29" s="277"/>
      <c r="JWZ29" s="276"/>
      <c r="JXA29" s="276"/>
      <c r="JXF29" s="276"/>
      <c r="JXG29" s="277"/>
      <c r="JXJ29" s="276"/>
      <c r="JXK29" s="276"/>
      <c r="JXP29" s="276"/>
      <c r="JXQ29" s="277"/>
      <c r="JXT29" s="276"/>
      <c r="JXU29" s="276"/>
      <c r="JXZ29" s="276"/>
      <c r="JYA29" s="277"/>
      <c r="JYD29" s="276"/>
      <c r="JYE29" s="276"/>
      <c r="JYJ29" s="276"/>
      <c r="JYK29" s="277"/>
      <c r="JYN29" s="276"/>
      <c r="JYO29" s="276"/>
      <c r="JYT29" s="276"/>
      <c r="JYU29" s="277"/>
      <c r="JYX29" s="276"/>
      <c r="JYY29" s="276"/>
      <c r="JZD29" s="276"/>
      <c r="JZE29" s="277"/>
      <c r="JZH29" s="276"/>
      <c r="JZI29" s="276"/>
      <c r="JZN29" s="276"/>
      <c r="JZO29" s="277"/>
      <c r="JZR29" s="276"/>
      <c r="JZS29" s="276"/>
      <c r="JZX29" s="276"/>
      <c r="JZY29" s="277"/>
      <c r="KAB29" s="276"/>
      <c r="KAC29" s="276"/>
      <c r="KAH29" s="276"/>
      <c r="KAI29" s="277"/>
      <c r="KAL29" s="276"/>
      <c r="KAM29" s="276"/>
      <c r="KAR29" s="276"/>
      <c r="KAS29" s="277"/>
      <c r="KAV29" s="276"/>
      <c r="KAW29" s="276"/>
      <c r="KBB29" s="276"/>
      <c r="KBC29" s="277"/>
      <c r="KBF29" s="276"/>
      <c r="KBG29" s="276"/>
      <c r="KBL29" s="276"/>
      <c r="KBM29" s="277"/>
      <c r="KBP29" s="276"/>
      <c r="KBQ29" s="276"/>
      <c r="KBV29" s="276"/>
      <c r="KBW29" s="277"/>
      <c r="KBZ29" s="276"/>
      <c r="KCA29" s="276"/>
      <c r="KCF29" s="276"/>
      <c r="KCG29" s="277"/>
      <c r="KCJ29" s="276"/>
      <c r="KCK29" s="276"/>
      <c r="KCP29" s="276"/>
      <c r="KCQ29" s="277"/>
      <c r="KCT29" s="276"/>
      <c r="KCU29" s="276"/>
      <c r="KCZ29" s="276"/>
      <c r="KDA29" s="277"/>
      <c r="KDD29" s="276"/>
      <c r="KDE29" s="276"/>
      <c r="KDJ29" s="276"/>
      <c r="KDK29" s="277"/>
      <c r="KDN29" s="276"/>
      <c r="KDO29" s="276"/>
      <c r="KDT29" s="276"/>
      <c r="KDU29" s="277"/>
      <c r="KDX29" s="276"/>
      <c r="KDY29" s="276"/>
      <c r="KED29" s="276"/>
      <c r="KEE29" s="277"/>
      <c r="KEH29" s="276"/>
      <c r="KEI29" s="276"/>
      <c r="KEN29" s="276"/>
      <c r="KEO29" s="277"/>
      <c r="KER29" s="276"/>
      <c r="KES29" s="276"/>
      <c r="KEX29" s="276"/>
      <c r="KEY29" s="277"/>
      <c r="KFB29" s="276"/>
      <c r="KFC29" s="276"/>
      <c r="KFH29" s="276"/>
      <c r="KFI29" s="277"/>
      <c r="KFL29" s="276"/>
      <c r="KFM29" s="276"/>
      <c r="KFR29" s="276"/>
      <c r="KFS29" s="277"/>
      <c r="KFV29" s="276"/>
      <c r="KFW29" s="276"/>
      <c r="KGB29" s="276"/>
      <c r="KGC29" s="277"/>
      <c r="KGF29" s="276"/>
      <c r="KGG29" s="276"/>
      <c r="KGL29" s="276"/>
      <c r="KGM29" s="277"/>
      <c r="KGP29" s="276"/>
      <c r="KGQ29" s="276"/>
      <c r="KGV29" s="276"/>
      <c r="KGW29" s="277"/>
      <c r="KGZ29" s="276"/>
      <c r="KHA29" s="276"/>
      <c r="KHF29" s="276"/>
      <c r="KHG29" s="277"/>
      <c r="KHJ29" s="276"/>
      <c r="KHK29" s="276"/>
      <c r="KHP29" s="276"/>
      <c r="KHQ29" s="277"/>
      <c r="KHT29" s="276"/>
      <c r="KHU29" s="276"/>
      <c r="KHZ29" s="276"/>
      <c r="KIA29" s="277"/>
      <c r="KID29" s="276"/>
      <c r="KIE29" s="276"/>
      <c r="KIJ29" s="276"/>
      <c r="KIK29" s="277"/>
      <c r="KIN29" s="276"/>
      <c r="KIO29" s="276"/>
      <c r="KIT29" s="276"/>
      <c r="KIU29" s="277"/>
      <c r="KIX29" s="276"/>
      <c r="KIY29" s="276"/>
      <c r="KJD29" s="276"/>
      <c r="KJE29" s="277"/>
      <c r="KJH29" s="276"/>
      <c r="KJI29" s="276"/>
      <c r="KJN29" s="276"/>
      <c r="KJO29" s="277"/>
      <c r="KJR29" s="276"/>
      <c r="KJS29" s="276"/>
      <c r="KJX29" s="276"/>
      <c r="KJY29" s="277"/>
      <c r="KKB29" s="276"/>
      <c r="KKC29" s="276"/>
      <c r="KKH29" s="276"/>
      <c r="KKI29" s="277"/>
      <c r="KKL29" s="276"/>
      <c r="KKM29" s="276"/>
      <c r="KKR29" s="276"/>
      <c r="KKS29" s="277"/>
      <c r="KKV29" s="276"/>
      <c r="KKW29" s="276"/>
      <c r="KLB29" s="276"/>
      <c r="KLC29" s="277"/>
      <c r="KLF29" s="276"/>
      <c r="KLG29" s="276"/>
      <c r="KLL29" s="276"/>
      <c r="KLM29" s="277"/>
      <c r="KLP29" s="276"/>
      <c r="KLQ29" s="276"/>
      <c r="KLV29" s="276"/>
      <c r="KLW29" s="277"/>
      <c r="KLZ29" s="276"/>
      <c r="KMA29" s="276"/>
      <c r="KMF29" s="276"/>
      <c r="KMG29" s="277"/>
      <c r="KMJ29" s="276"/>
      <c r="KMK29" s="276"/>
      <c r="KMP29" s="276"/>
      <c r="KMQ29" s="277"/>
      <c r="KMT29" s="276"/>
      <c r="KMU29" s="276"/>
      <c r="KMZ29" s="276"/>
      <c r="KNA29" s="277"/>
      <c r="KND29" s="276"/>
      <c r="KNE29" s="276"/>
      <c r="KNJ29" s="276"/>
      <c r="KNK29" s="277"/>
      <c r="KNN29" s="276"/>
      <c r="KNO29" s="276"/>
      <c r="KNT29" s="276"/>
      <c r="KNU29" s="277"/>
      <c r="KNX29" s="276"/>
      <c r="KNY29" s="276"/>
      <c r="KOD29" s="276"/>
      <c r="KOE29" s="277"/>
      <c r="KOH29" s="276"/>
      <c r="KOI29" s="276"/>
      <c r="KON29" s="276"/>
      <c r="KOO29" s="277"/>
      <c r="KOR29" s="276"/>
      <c r="KOS29" s="276"/>
      <c r="KOX29" s="276"/>
      <c r="KOY29" s="277"/>
      <c r="KPB29" s="276"/>
      <c r="KPC29" s="276"/>
      <c r="KPH29" s="276"/>
      <c r="KPI29" s="277"/>
      <c r="KPL29" s="276"/>
      <c r="KPM29" s="276"/>
      <c r="KPR29" s="276"/>
      <c r="KPS29" s="277"/>
      <c r="KPV29" s="276"/>
      <c r="KPW29" s="276"/>
      <c r="KQB29" s="276"/>
      <c r="KQC29" s="277"/>
      <c r="KQF29" s="276"/>
      <c r="KQG29" s="276"/>
      <c r="KQL29" s="276"/>
      <c r="KQM29" s="277"/>
      <c r="KQP29" s="276"/>
      <c r="KQQ29" s="276"/>
      <c r="KQV29" s="276"/>
      <c r="KQW29" s="277"/>
      <c r="KQZ29" s="276"/>
      <c r="KRA29" s="276"/>
      <c r="KRF29" s="276"/>
      <c r="KRG29" s="277"/>
      <c r="KRJ29" s="276"/>
      <c r="KRK29" s="276"/>
      <c r="KRP29" s="276"/>
      <c r="KRQ29" s="277"/>
      <c r="KRT29" s="276"/>
      <c r="KRU29" s="276"/>
      <c r="KRZ29" s="276"/>
      <c r="KSA29" s="277"/>
      <c r="KSD29" s="276"/>
      <c r="KSE29" s="276"/>
      <c r="KSJ29" s="276"/>
      <c r="KSK29" s="277"/>
      <c r="KSN29" s="276"/>
      <c r="KSO29" s="276"/>
      <c r="KST29" s="276"/>
      <c r="KSU29" s="277"/>
      <c r="KSX29" s="276"/>
      <c r="KSY29" s="276"/>
      <c r="KTD29" s="276"/>
      <c r="KTE29" s="277"/>
      <c r="KTH29" s="276"/>
      <c r="KTI29" s="276"/>
      <c r="KTN29" s="276"/>
      <c r="KTO29" s="277"/>
      <c r="KTR29" s="276"/>
      <c r="KTS29" s="276"/>
      <c r="KTX29" s="276"/>
      <c r="KTY29" s="277"/>
      <c r="KUB29" s="276"/>
      <c r="KUC29" s="276"/>
      <c r="KUH29" s="276"/>
      <c r="KUI29" s="277"/>
      <c r="KUL29" s="276"/>
      <c r="KUM29" s="276"/>
      <c r="KUR29" s="276"/>
      <c r="KUS29" s="277"/>
      <c r="KUV29" s="276"/>
      <c r="KUW29" s="276"/>
      <c r="KVB29" s="276"/>
      <c r="KVC29" s="277"/>
      <c r="KVF29" s="276"/>
      <c r="KVG29" s="276"/>
      <c r="KVL29" s="276"/>
      <c r="KVM29" s="277"/>
      <c r="KVP29" s="276"/>
      <c r="KVQ29" s="276"/>
      <c r="KVV29" s="276"/>
      <c r="KVW29" s="277"/>
      <c r="KVZ29" s="276"/>
      <c r="KWA29" s="276"/>
      <c r="KWF29" s="276"/>
      <c r="KWG29" s="277"/>
      <c r="KWJ29" s="276"/>
      <c r="KWK29" s="276"/>
      <c r="KWP29" s="276"/>
      <c r="KWQ29" s="277"/>
      <c r="KWT29" s="276"/>
      <c r="KWU29" s="276"/>
      <c r="KWZ29" s="276"/>
      <c r="KXA29" s="277"/>
      <c r="KXD29" s="276"/>
      <c r="KXE29" s="276"/>
      <c r="KXJ29" s="276"/>
      <c r="KXK29" s="277"/>
      <c r="KXN29" s="276"/>
      <c r="KXO29" s="276"/>
      <c r="KXT29" s="276"/>
      <c r="KXU29" s="277"/>
      <c r="KXX29" s="276"/>
      <c r="KXY29" s="276"/>
      <c r="KYD29" s="276"/>
      <c r="KYE29" s="277"/>
      <c r="KYH29" s="276"/>
      <c r="KYI29" s="276"/>
      <c r="KYN29" s="276"/>
      <c r="KYO29" s="277"/>
      <c r="KYR29" s="276"/>
      <c r="KYS29" s="276"/>
      <c r="KYX29" s="276"/>
      <c r="KYY29" s="277"/>
      <c r="KZB29" s="276"/>
      <c r="KZC29" s="276"/>
      <c r="KZH29" s="276"/>
      <c r="KZI29" s="277"/>
      <c r="KZL29" s="276"/>
      <c r="KZM29" s="276"/>
      <c r="KZR29" s="276"/>
      <c r="KZS29" s="277"/>
      <c r="KZV29" s="276"/>
      <c r="KZW29" s="276"/>
      <c r="LAB29" s="276"/>
      <c r="LAC29" s="277"/>
      <c r="LAF29" s="276"/>
      <c r="LAG29" s="276"/>
      <c r="LAL29" s="276"/>
      <c r="LAM29" s="277"/>
      <c r="LAP29" s="276"/>
      <c r="LAQ29" s="276"/>
      <c r="LAV29" s="276"/>
      <c r="LAW29" s="277"/>
      <c r="LAZ29" s="276"/>
      <c r="LBA29" s="276"/>
      <c r="LBF29" s="276"/>
      <c r="LBG29" s="277"/>
      <c r="LBJ29" s="276"/>
      <c r="LBK29" s="276"/>
      <c r="LBP29" s="276"/>
      <c r="LBQ29" s="277"/>
      <c r="LBT29" s="276"/>
      <c r="LBU29" s="276"/>
      <c r="LBZ29" s="276"/>
      <c r="LCA29" s="277"/>
      <c r="LCD29" s="276"/>
      <c r="LCE29" s="276"/>
      <c r="LCJ29" s="276"/>
      <c r="LCK29" s="277"/>
      <c r="LCN29" s="276"/>
      <c r="LCO29" s="276"/>
      <c r="LCT29" s="276"/>
      <c r="LCU29" s="277"/>
      <c r="LCX29" s="276"/>
      <c r="LCY29" s="276"/>
      <c r="LDD29" s="276"/>
      <c r="LDE29" s="277"/>
      <c r="LDH29" s="276"/>
      <c r="LDI29" s="276"/>
      <c r="LDN29" s="276"/>
      <c r="LDO29" s="277"/>
      <c r="LDR29" s="276"/>
      <c r="LDS29" s="276"/>
      <c r="LDX29" s="276"/>
      <c r="LDY29" s="277"/>
      <c r="LEB29" s="276"/>
      <c r="LEC29" s="276"/>
      <c r="LEH29" s="276"/>
      <c r="LEI29" s="277"/>
      <c r="LEL29" s="276"/>
      <c r="LEM29" s="276"/>
      <c r="LER29" s="276"/>
      <c r="LES29" s="277"/>
      <c r="LEV29" s="276"/>
      <c r="LEW29" s="276"/>
      <c r="LFB29" s="276"/>
      <c r="LFC29" s="277"/>
      <c r="LFF29" s="276"/>
      <c r="LFG29" s="276"/>
      <c r="LFL29" s="276"/>
      <c r="LFM29" s="277"/>
      <c r="LFP29" s="276"/>
      <c r="LFQ29" s="276"/>
      <c r="LFV29" s="276"/>
      <c r="LFW29" s="277"/>
      <c r="LFZ29" s="276"/>
      <c r="LGA29" s="276"/>
      <c r="LGF29" s="276"/>
      <c r="LGG29" s="277"/>
      <c r="LGJ29" s="276"/>
      <c r="LGK29" s="276"/>
      <c r="LGP29" s="276"/>
      <c r="LGQ29" s="277"/>
      <c r="LGT29" s="276"/>
      <c r="LGU29" s="276"/>
      <c r="LGZ29" s="276"/>
      <c r="LHA29" s="277"/>
      <c r="LHD29" s="276"/>
      <c r="LHE29" s="276"/>
      <c r="LHJ29" s="276"/>
      <c r="LHK29" s="277"/>
      <c r="LHN29" s="276"/>
      <c r="LHO29" s="276"/>
      <c r="LHT29" s="276"/>
      <c r="LHU29" s="277"/>
      <c r="LHX29" s="276"/>
      <c r="LHY29" s="276"/>
      <c r="LID29" s="276"/>
      <c r="LIE29" s="277"/>
      <c r="LIH29" s="276"/>
      <c r="LII29" s="276"/>
      <c r="LIN29" s="276"/>
      <c r="LIO29" s="277"/>
      <c r="LIR29" s="276"/>
      <c r="LIS29" s="276"/>
      <c r="LIX29" s="276"/>
      <c r="LIY29" s="277"/>
      <c r="LJB29" s="276"/>
      <c r="LJC29" s="276"/>
      <c r="LJH29" s="276"/>
      <c r="LJI29" s="277"/>
      <c r="LJL29" s="276"/>
      <c r="LJM29" s="276"/>
      <c r="LJR29" s="276"/>
      <c r="LJS29" s="277"/>
      <c r="LJV29" s="276"/>
      <c r="LJW29" s="276"/>
      <c r="LKB29" s="276"/>
      <c r="LKC29" s="277"/>
      <c r="LKF29" s="276"/>
      <c r="LKG29" s="276"/>
      <c r="LKL29" s="276"/>
      <c r="LKM29" s="277"/>
      <c r="LKP29" s="276"/>
      <c r="LKQ29" s="276"/>
      <c r="LKV29" s="276"/>
      <c r="LKW29" s="277"/>
      <c r="LKZ29" s="276"/>
      <c r="LLA29" s="276"/>
      <c r="LLF29" s="276"/>
      <c r="LLG29" s="277"/>
      <c r="LLJ29" s="276"/>
      <c r="LLK29" s="276"/>
      <c r="LLP29" s="276"/>
      <c r="LLQ29" s="277"/>
      <c r="LLT29" s="276"/>
      <c r="LLU29" s="276"/>
      <c r="LLZ29" s="276"/>
      <c r="LMA29" s="277"/>
      <c r="LMD29" s="276"/>
      <c r="LME29" s="276"/>
      <c r="LMJ29" s="276"/>
      <c r="LMK29" s="277"/>
      <c r="LMN29" s="276"/>
      <c r="LMO29" s="276"/>
      <c r="LMT29" s="276"/>
      <c r="LMU29" s="277"/>
      <c r="LMX29" s="276"/>
      <c r="LMY29" s="276"/>
      <c r="LND29" s="276"/>
      <c r="LNE29" s="277"/>
      <c r="LNH29" s="276"/>
      <c r="LNI29" s="276"/>
      <c r="LNN29" s="276"/>
      <c r="LNO29" s="277"/>
      <c r="LNR29" s="276"/>
      <c r="LNS29" s="276"/>
      <c r="LNX29" s="276"/>
      <c r="LNY29" s="277"/>
      <c r="LOB29" s="276"/>
      <c r="LOC29" s="276"/>
      <c r="LOH29" s="276"/>
      <c r="LOI29" s="277"/>
      <c r="LOL29" s="276"/>
      <c r="LOM29" s="276"/>
      <c r="LOR29" s="276"/>
      <c r="LOS29" s="277"/>
      <c r="LOV29" s="276"/>
      <c r="LOW29" s="276"/>
      <c r="LPB29" s="276"/>
      <c r="LPC29" s="277"/>
      <c r="LPF29" s="276"/>
      <c r="LPG29" s="276"/>
      <c r="LPL29" s="276"/>
      <c r="LPM29" s="277"/>
      <c r="LPP29" s="276"/>
      <c r="LPQ29" s="276"/>
      <c r="LPV29" s="276"/>
      <c r="LPW29" s="277"/>
      <c r="LPZ29" s="276"/>
      <c r="LQA29" s="276"/>
      <c r="LQF29" s="276"/>
      <c r="LQG29" s="277"/>
      <c r="LQJ29" s="276"/>
      <c r="LQK29" s="276"/>
      <c r="LQP29" s="276"/>
      <c r="LQQ29" s="277"/>
      <c r="LQT29" s="276"/>
      <c r="LQU29" s="276"/>
      <c r="LQZ29" s="276"/>
      <c r="LRA29" s="277"/>
      <c r="LRD29" s="276"/>
      <c r="LRE29" s="276"/>
      <c r="LRJ29" s="276"/>
      <c r="LRK29" s="277"/>
      <c r="LRN29" s="276"/>
      <c r="LRO29" s="276"/>
      <c r="LRT29" s="276"/>
      <c r="LRU29" s="277"/>
      <c r="LRX29" s="276"/>
      <c r="LRY29" s="276"/>
      <c r="LSD29" s="276"/>
      <c r="LSE29" s="277"/>
      <c r="LSH29" s="276"/>
      <c r="LSI29" s="276"/>
      <c r="LSN29" s="276"/>
      <c r="LSO29" s="277"/>
      <c r="LSR29" s="276"/>
      <c r="LSS29" s="276"/>
      <c r="LSX29" s="276"/>
      <c r="LSY29" s="277"/>
      <c r="LTB29" s="276"/>
      <c r="LTC29" s="276"/>
      <c r="LTH29" s="276"/>
      <c r="LTI29" s="277"/>
      <c r="LTL29" s="276"/>
      <c r="LTM29" s="276"/>
      <c r="LTR29" s="276"/>
      <c r="LTS29" s="277"/>
      <c r="LTV29" s="276"/>
      <c r="LTW29" s="276"/>
      <c r="LUB29" s="276"/>
      <c r="LUC29" s="277"/>
      <c r="LUF29" s="276"/>
      <c r="LUG29" s="276"/>
      <c r="LUL29" s="276"/>
      <c r="LUM29" s="277"/>
      <c r="LUP29" s="276"/>
      <c r="LUQ29" s="276"/>
      <c r="LUV29" s="276"/>
      <c r="LUW29" s="277"/>
      <c r="LUZ29" s="276"/>
      <c r="LVA29" s="276"/>
      <c r="LVF29" s="276"/>
      <c r="LVG29" s="277"/>
      <c r="LVJ29" s="276"/>
      <c r="LVK29" s="276"/>
      <c r="LVP29" s="276"/>
      <c r="LVQ29" s="277"/>
      <c r="LVT29" s="276"/>
      <c r="LVU29" s="276"/>
      <c r="LVZ29" s="276"/>
      <c r="LWA29" s="277"/>
      <c r="LWD29" s="276"/>
      <c r="LWE29" s="276"/>
      <c r="LWJ29" s="276"/>
      <c r="LWK29" s="277"/>
      <c r="LWN29" s="276"/>
      <c r="LWO29" s="276"/>
      <c r="LWT29" s="276"/>
      <c r="LWU29" s="277"/>
      <c r="LWX29" s="276"/>
      <c r="LWY29" s="276"/>
      <c r="LXD29" s="276"/>
      <c r="LXE29" s="277"/>
      <c r="LXH29" s="276"/>
      <c r="LXI29" s="276"/>
      <c r="LXN29" s="276"/>
      <c r="LXO29" s="277"/>
      <c r="LXR29" s="276"/>
      <c r="LXS29" s="276"/>
      <c r="LXX29" s="276"/>
      <c r="LXY29" s="277"/>
      <c r="LYB29" s="276"/>
      <c r="LYC29" s="276"/>
      <c r="LYH29" s="276"/>
      <c r="LYI29" s="277"/>
      <c r="LYL29" s="276"/>
      <c r="LYM29" s="276"/>
      <c r="LYR29" s="276"/>
      <c r="LYS29" s="277"/>
      <c r="LYV29" s="276"/>
      <c r="LYW29" s="276"/>
      <c r="LZB29" s="276"/>
      <c r="LZC29" s="277"/>
      <c r="LZF29" s="276"/>
      <c r="LZG29" s="276"/>
      <c r="LZL29" s="276"/>
      <c r="LZM29" s="277"/>
      <c r="LZP29" s="276"/>
      <c r="LZQ29" s="276"/>
      <c r="LZV29" s="276"/>
      <c r="LZW29" s="277"/>
      <c r="LZZ29" s="276"/>
      <c r="MAA29" s="276"/>
      <c r="MAF29" s="276"/>
      <c r="MAG29" s="277"/>
      <c r="MAJ29" s="276"/>
      <c r="MAK29" s="276"/>
      <c r="MAP29" s="276"/>
      <c r="MAQ29" s="277"/>
      <c r="MAT29" s="276"/>
      <c r="MAU29" s="276"/>
      <c r="MAZ29" s="276"/>
      <c r="MBA29" s="277"/>
      <c r="MBD29" s="276"/>
      <c r="MBE29" s="276"/>
      <c r="MBJ29" s="276"/>
      <c r="MBK29" s="277"/>
      <c r="MBN29" s="276"/>
      <c r="MBO29" s="276"/>
      <c r="MBT29" s="276"/>
      <c r="MBU29" s="277"/>
      <c r="MBX29" s="276"/>
      <c r="MBY29" s="276"/>
      <c r="MCD29" s="276"/>
      <c r="MCE29" s="277"/>
      <c r="MCH29" s="276"/>
      <c r="MCI29" s="276"/>
      <c r="MCN29" s="276"/>
      <c r="MCO29" s="277"/>
      <c r="MCR29" s="276"/>
      <c r="MCS29" s="276"/>
      <c r="MCX29" s="276"/>
      <c r="MCY29" s="277"/>
      <c r="MDB29" s="276"/>
      <c r="MDC29" s="276"/>
      <c r="MDH29" s="276"/>
      <c r="MDI29" s="277"/>
      <c r="MDL29" s="276"/>
      <c r="MDM29" s="276"/>
      <c r="MDR29" s="276"/>
      <c r="MDS29" s="277"/>
      <c r="MDV29" s="276"/>
      <c r="MDW29" s="276"/>
      <c r="MEB29" s="276"/>
      <c r="MEC29" s="277"/>
      <c r="MEF29" s="276"/>
      <c r="MEG29" s="276"/>
      <c r="MEL29" s="276"/>
      <c r="MEM29" s="277"/>
      <c r="MEP29" s="276"/>
      <c r="MEQ29" s="276"/>
      <c r="MEV29" s="276"/>
      <c r="MEW29" s="277"/>
      <c r="MEZ29" s="276"/>
      <c r="MFA29" s="276"/>
      <c r="MFF29" s="276"/>
      <c r="MFG29" s="277"/>
      <c r="MFJ29" s="276"/>
      <c r="MFK29" s="276"/>
      <c r="MFP29" s="276"/>
      <c r="MFQ29" s="277"/>
      <c r="MFT29" s="276"/>
      <c r="MFU29" s="276"/>
      <c r="MFZ29" s="276"/>
      <c r="MGA29" s="277"/>
      <c r="MGD29" s="276"/>
      <c r="MGE29" s="276"/>
      <c r="MGJ29" s="276"/>
      <c r="MGK29" s="277"/>
      <c r="MGN29" s="276"/>
      <c r="MGO29" s="276"/>
      <c r="MGT29" s="276"/>
      <c r="MGU29" s="277"/>
      <c r="MGX29" s="276"/>
      <c r="MGY29" s="276"/>
      <c r="MHD29" s="276"/>
      <c r="MHE29" s="277"/>
      <c r="MHH29" s="276"/>
      <c r="MHI29" s="276"/>
      <c r="MHN29" s="276"/>
      <c r="MHO29" s="277"/>
      <c r="MHR29" s="276"/>
      <c r="MHS29" s="276"/>
      <c r="MHX29" s="276"/>
      <c r="MHY29" s="277"/>
      <c r="MIB29" s="276"/>
      <c r="MIC29" s="276"/>
      <c r="MIH29" s="276"/>
      <c r="MII29" s="277"/>
      <c r="MIL29" s="276"/>
      <c r="MIM29" s="276"/>
      <c r="MIR29" s="276"/>
      <c r="MIS29" s="277"/>
      <c r="MIV29" s="276"/>
      <c r="MIW29" s="276"/>
      <c r="MJB29" s="276"/>
      <c r="MJC29" s="277"/>
      <c r="MJF29" s="276"/>
      <c r="MJG29" s="276"/>
      <c r="MJL29" s="276"/>
      <c r="MJM29" s="277"/>
      <c r="MJP29" s="276"/>
      <c r="MJQ29" s="276"/>
      <c r="MJV29" s="276"/>
      <c r="MJW29" s="277"/>
      <c r="MJZ29" s="276"/>
      <c r="MKA29" s="276"/>
      <c r="MKF29" s="276"/>
      <c r="MKG29" s="277"/>
      <c r="MKJ29" s="276"/>
      <c r="MKK29" s="276"/>
      <c r="MKP29" s="276"/>
      <c r="MKQ29" s="277"/>
      <c r="MKT29" s="276"/>
      <c r="MKU29" s="276"/>
      <c r="MKZ29" s="276"/>
      <c r="MLA29" s="277"/>
      <c r="MLD29" s="276"/>
      <c r="MLE29" s="276"/>
      <c r="MLJ29" s="276"/>
      <c r="MLK29" s="277"/>
      <c r="MLN29" s="276"/>
      <c r="MLO29" s="276"/>
      <c r="MLT29" s="276"/>
      <c r="MLU29" s="277"/>
      <c r="MLX29" s="276"/>
      <c r="MLY29" s="276"/>
      <c r="MMD29" s="276"/>
      <c r="MME29" s="277"/>
      <c r="MMH29" s="276"/>
      <c r="MMI29" s="276"/>
      <c r="MMN29" s="276"/>
      <c r="MMO29" s="277"/>
      <c r="MMR29" s="276"/>
      <c r="MMS29" s="276"/>
      <c r="MMX29" s="276"/>
      <c r="MMY29" s="277"/>
      <c r="MNB29" s="276"/>
      <c r="MNC29" s="276"/>
      <c r="MNH29" s="276"/>
      <c r="MNI29" s="277"/>
      <c r="MNL29" s="276"/>
      <c r="MNM29" s="276"/>
      <c r="MNR29" s="276"/>
      <c r="MNS29" s="277"/>
      <c r="MNV29" s="276"/>
      <c r="MNW29" s="276"/>
      <c r="MOB29" s="276"/>
      <c r="MOC29" s="277"/>
      <c r="MOF29" s="276"/>
      <c r="MOG29" s="276"/>
      <c r="MOL29" s="276"/>
      <c r="MOM29" s="277"/>
      <c r="MOP29" s="276"/>
      <c r="MOQ29" s="276"/>
      <c r="MOV29" s="276"/>
      <c r="MOW29" s="277"/>
      <c r="MOZ29" s="276"/>
      <c r="MPA29" s="276"/>
      <c r="MPF29" s="276"/>
      <c r="MPG29" s="277"/>
      <c r="MPJ29" s="276"/>
      <c r="MPK29" s="276"/>
      <c r="MPP29" s="276"/>
      <c r="MPQ29" s="277"/>
      <c r="MPT29" s="276"/>
      <c r="MPU29" s="276"/>
      <c r="MPZ29" s="276"/>
      <c r="MQA29" s="277"/>
      <c r="MQD29" s="276"/>
      <c r="MQE29" s="276"/>
      <c r="MQJ29" s="276"/>
      <c r="MQK29" s="277"/>
      <c r="MQN29" s="276"/>
      <c r="MQO29" s="276"/>
      <c r="MQT29" s="276"/>
      <c r="MQU29" s="277"/>
      <c r="MQX29" s="276"/>
      <c r="MQY29" s="276"/>
      <c r="MRD29" s="276"/>
      <c r="MRE29" s="277"/>
      <c r="MRH29" s="276"/>
      <c r="MRI29" s="276"/>
      <c r="MRN29" s="276"/>
      <c r="MRO29" s="277"/>
      <c r="MRR29" s="276"/>
      <c r="MRS29" s="276"/>
      <c r="MRX29" s="276"/>
      <c r="MRY29" s="277"/>
      <c r="MSB29" s="276"/>
      <c r="MSC29" s="276"/>
      <c r="MSH29" s="276"/>
      <c r="MSI29" s="277"/>
      <c r="MSL29" s="276"/>
      <c r="MSM29" s="276"/>
      <c r="MSR29" s="276"/>
      <c r="MSS29" s="277"/>
      <c r="MSV29" s="276"/>
      <c r="MSW29" s="276"/>
      <c r="MTB29" s="276"/>
      <c r="MTC29" s="277"/>
      <c r="MTF29" s="276"/>
      <c r="MTG29" s="276"/>
      <c r="MTL29" s="276"/>
      <c r="MTM29" s="277"/>
      <c r="MTP29" s="276"/>
      <c r="MTQ29" s="276"/>
      <c r="MTV29" s="276"/>
      <c r="MTW29" s="277"/>
      <c r="MTZ29" s="276"/>
      <c r="MUA29" s="276"/>
      <c r="MUF29" s="276"/>
      <c r="MUG29" s="277"/>
      <c r="MUJ29" s="276"/>
      <c r="MUK29" s="276"/>
      <c r="MUP29" s="276"/>
      <c r="MUQ29" s="277"/>
      <c r="MUT29" s="276"/>
      <c r="MUU29" s="276"/>
      <c r="MUZ29" s="276"/>
      <c r="MVA29" s="277"/>
      <c r="MVD29" s="276"/>
      <c r="MVE29" s="276"/>
      <c r="MVJ29" s="276"/>
      <c r="MVK29" s="277"/>
      <c r="MVN29" s="276"/>
      <c r="MVO29" s="276"/>
      <c r="MVT29" s="276"/>
      <c r="MVU29" s="277"/>
      <c r="MVX29" s="276"/>
      <c r="MVY29" s="276"/>
      <c r="MWD29" s="276"/>
      <c r="MWE29" s="277"/>
      <c r="MWH29" s="276"/>
      <c r="MWI29" s="276"/>
      <c r="MWN29" s="276"/>
      <c r="MWO29" s="277"/>
      <c r="MWR29" s="276"/>
      <c r="MWS29" s="276"/>
      <c r="MWX29" s="276"/>
      <c r="MWY29" s="277"/>
      <c r="MXB29" s="276"/>
      <c r="MXC29" s="276"/>
      <c r="MXH29" s="276"/>
      <c r="MXI29" s="277"/>
      <c r="MXL29" s="276"/>
      <c r="MXM29" s="276"/>
      <c r="MXR29" s="276"/>
      <c r="MXS29" s="277"/>
      <c r="MXV29" s="276"/>
      <c r="MXW29" s="276"/>
      <c r="MYB29" s="276"/>
      <c r="MYC29" s="277"/>
      <c r="MYF29" s="276"/>
      <c r="MYG29" s="276"/>
      <c r="MYL29" s="276"/>
      <c r="MYM29" s="277"/>
      <c r="MYP29" s="276"/>
      <c r="MYQ29" s="276"/>
      <c r="MYV29" s="276"/>
      <c r="MYW29" s="277"/>
      <c r="MYZ29" s="276"/>
      <c r="MZA29" s="276"/>
      <c r="MZF29" s="276"/>
      <c r="MZG29" s="277"/>
      <c r="MZJ29" s="276"/>
      <c r="MZK29" s="276"/>
      <c r="MZP29" s="276"/>
      <c r="MZQ29" s="277"/>
      <c r="MZT29" s="276"/>
      <c r="MZU29" s="276"/>
      <c r="MZZ29" s="276"/>
      <c r="NAA29" s="277"/>
      <c r="NAD29" s="276"/>
      <c r="NAE29" s="276"/>
      <c r="NAJ29" s="276"/>
      <c r="NAK29" s="277"/>
      <c r="NAN29" s="276"/>
      <c r="NAO29" s="276"/>
      <c r="NAT29" s="276"/>
      <c r="NAU29" s="277"/>
      <c r="NAX29" s="276"/>
      <c r="NAY29" s="276"/>
      <c r="NBD29" s="276"/>
      <c r="NBE29" s="277"/>
      <c r="NBH29" s="276"/>
      <c r="NBI29" s="276"/>
      <c r="NBN29" s="276"/>
      <c r="NBO29" s="277"/>
      <c r="NBR29" s="276"/>
      <c r="NBS29" s="276"/>
      <c r="NBX29" s="276"/>
      <c r="NBY29" s="277"/>
      <c r="NCB29" s="276"/>
      <c r="NCC29" s="276"/>
      <c r="NCH29" s="276"/>
      <c r="NCI29" s="277"/>
      <c r="NCL29" s="276"/>
      <c r="NCM29" s="276"/>
      <c r="NCR29" s="276"/>
      <c r="NCS29" s="277"/>
      <c r="NCV29" s="276"/>
      <c r="NCW29" s="276"/>
      <c r="NDB29" s="276"/>
      <c r="NDC29" s="277"/>
      <c r="NDF29" s="276"/>
      <c r="NDG29" s="276"/>
      <c r="NDL29" s="276"/>
      <c r="NDM29" s="277"/>
      <c r="NDP29" s="276"/>
      <c r="NDQ29" s="276"/>
      <c r="NDV29" s="276"/>
      <c r="NDW29" s="277"/>
      <c r="NDZ29" s="276"/>
      <c r="NEA29" s="276"/>
      <c r="NEF29" s="276"/>
      <c r="NEG29" s="277"/>
      <c r="NEJ29" s="276"/>
      <c r="NEK29" s="276"/>
      <c r="NEP29" s="276"/>
      <c r="NEQ29" s="277"/>
      <c r="NET29" s="276"/>
      <c r="NEU29" s="276"/>
      <c r="NEZ29" s="276"/>
      <c r="NFA29" s="277"/>
      <c r="NFD29" s="276"/>
      <c r="NFE29" s="276"/>
      <c r="NFJ29" s="276"/>
      <c r="NFK29" s="277"/>
      <c r="NFN29" s="276"/>
      <c r="NFO29" s="276"/>
      <c r="NFT29" s="276"/>
      <c r="NFU29" s="277"/>
      <c r="NFX29" s="276"/>
      <c r="NFY29" s="276"/>
      <c r="NGD29" s="276"/>
      <c r="NGE29" s="277"/>
      <c r="NGH29" s="276"/>
      <c r="NGI29" s="276"/>
      <c r="NGN29" s="276"/>
      <c r="NGO29" s="277"/>
      <c r="NGR29" s="276"/>
      <c r="NGS29" s="276"/>
      <c r="NGX29" s="276"/>
      <c r="NGY29" s="277"/>
      <c r="NHB29" s="276"/>
      <c r="NHC29" s="276"/>
      <c r="NHH29" s="276"/>
      <c r="NHI29" s="277"/>
      <c r="NHL29" s="276"/>
      <c r="NHM29" s="276"/>
      <c r="NHR29" s="276"/>
      <c r="NHS29" s="277"/>
      <c r="NHV29" s="276"/>
      <c r="NHW29" s="276"/>
      <c r="NIB29" s="276"/>
      <c r="NIC29" s="277"/>
      <c r="NIF29" s="276"/>
      <c r="NIG29" s="276"/>
      <c r="NIL29" s="276"/>
      <c r="NIM29" s="277"/>
      <c r="NIP29" s="276"/>
      <c r="NIQ29" s="276"/>
      <c r="NIV29" s="276"/>
      <c r="NIW29" s="277"/>
      <c r="NIZ29" s="276"/>
      <c r="NJA29" s="276"/>
      <c r="NJF29" s="276"/>
      <c r="NJG29" s="277"/>
      <c r="NJJ29" s="276"/>
      <c r="NJK29" s="276"/>
      <c r="NJP29" s="276"/>
      <c r="NJQ29" s="277"/>
      <c r="NJT29" s="276"/>
      <c r="NJU29" s="276"/>
      <c r="NJZ29" s="276"/>
      <c r="NKA29" s="277"/>
      <c r="NKD29" s="276"/>
      <c r="NKE29" s="276"/>
      <c r="NKJ29" s="276"/>
      <c r="NKK29" s="277"/>
      <c r="NKN29" s="276"/>
      <c r="NKO29" s="276"/>
      <c r="NKT29" s="276"/>
      <c r="NKU29" s="277"/>
      <c r="NKX29" s="276"/>
      <c r="NKY29" s="276"/>
      <c r="NLD29" s="276"/>
      <c r="NLE29" s="277"/>
      <c r="NLH29" s="276"/>
      <c r="NLI29" s="276"/>
      <c r="NLN29" s="276"/>
      <c r="NLO29" s="277"/>
      <c r="NLR29" s="276"/>
      <c r="NLS29" s="276"/>
      <c r="NLX29" s="276"/>
      <c r="NLY29" s="277"/>
      <c r="NMB29" s="276"/>
      <c r="NMC29" s="276"/>
      <c r="NMH29" s="276"/>
      <c r="NMI29" s="277"/>
      <c r="NML29" s="276"/>
      <c r="NMM29" s="276"/>
      <c r="NMR29" s="276"/>
      <c r="NMS29" s="277"/>
      <c r="NMV29" s="276"/>
      <c r="NMW29" s="276"/>
      <c r="NNB29" s="276"/>
      <c r="NNC29" s="277"/>
      <c r="NNF29" s="276"/>
      <c r="NNG29" s="276"/>
      <c r="NNL29" s="276"/>
      <c r="NNM29" s="277"/>
      <c r="NNP29" s="276"/>
      <c r="NNQ29" s="276"/>
      <c r="NNV29" s="276"/>
      <c r="NNW29" s="277"/>
      <c r="NNZ29" s="276"/>
      <c r="NOA29" s="276"/>
      <c r="NOF29" s="276"/>
      <c r="NOG29" s="277"/>
      <c r="NOJ29" s="276"/>
      <c r="NOK29" s="276"/>
      <c r="NOP29" s="276"/>
      <c r="NOQ29" s="277"/>
      <c r="NOT29" s="276"/>
      <c r="NOU29" s="276"/>
      <c r="NOZ29" s="276"/>
      <c r="NPA29" s="277"/>
      <c r="NPD29" s="276"/>
      <c r="NPE29" s="276"/>
      <c r="NPJ29" s="276"/>
      <c r="NPK29" s="277"/>
      <c r="NPN29" s="276"/>
      <c r="NPO29" s="276"/>
      <c r="NPT29" s="276"/>
      <c r="NPU29" s="277"/>
      <c r="NPX29" s="276"/>
      <c r="NPY29" s="276"/>
      <c r="NQD29" s="276"/>
      <c r="NQE29" s="277"/>
      <c r="NQH29" s="276"/>
      <c r="NQI29" s="276"/>
      <c r="NQN29" s="276"/>
      <c r="NQO29" s="277"/>
      <c r="NQR29" s="276"/>
      <c r="NQS29" s="276"/>
      <c r="NQX29" s="276"/>
      <c r="NQY29" s="277"/>
      <c r="NRB29" s="276"/>
      <c r="NRC29" s="276"/>
      <c r="NRH29" s="276"/>
      <c r="NRI29" s="277"/>
      <c r="NRL29" s="276"/>
      <c r="NRM29" s="276"/>
      <c r="NRR29" s="276"/>
      <c r="NRS29" s="277"/>
      <c r="NRV29" s="276"/>
      <c r="NRW29" s="276"/>
      <c r="NSB29" s="276"/>
      <c r="NSC29" s="277"/>
      <c r="NSF29" s="276"/>
      <c r="NSG29" s="276"/>
      <c r="NSL29" s="276"/>
      <c r="NSM29" s="277"/>
      <c r="NSP29" s="276"/>
      <c r="NSQ29" s="276"/>
      <c r="NSV29" s="276"/>
      <c r="NSW29" s="277"/>
      <c r="NSZ29" s="276"/>
      <c r="NTA29" s="276"/>
      <c r="NTF29" s="276"/>
      <c r="NTG29" s="277"/>
      <c r="NTJ29" s="276"/>
      <c r="NTK29" s="276"/>
      <c r="NTP29" s="276"/>
      <c r="NTQ29" s="277"/>
      <c r="NTT29" s="276"/>
      <c r="NTU29" s="276"/>
      <c r="NTZ29" s="276"/>
      <c r="NUA29" s="277"/>
      <c r="NUD29" s="276"/>
      <c r="NUE29" s="276"/>
      <c r="NUJ29" s="276"/>
      <c r="NUK29" s="277"/>
      <c r="NUN29" s="276"/>
      <c r="NUO29" s="276"/>
      <c r="NUT29" s="276"/>
      <c r="NUU29" s="277"/>
      <c r="NUX29" s="276"/>
      <c r="NUY29" s="276"/>
      <c r="NVD29" s="276"/>
      <c r="NVE29" s="277"/>
      <c r="NVH29" s="276"/>
      <c r="NVI29" s="276"/>
      <c r="NVN29" s="276"/>
      <c r="NVO29" s="277"/>
      <c r="NVR29" s="276"/>
      <c r="NVS29" s="276"/>
      <c r="NVX29" s="276"/>
      <c r="NVY29" s="277"/>
      <c r="NWB29" s="276"/>
      <c r="NWC29" s="276"/>
      <c r="NWH29" s="276"/>
      <c r="NWI29" s="277"/>
      <c r="NWL29" s="276"/>
      <c r="NWM29" s="276"/>
      <c r="NWR29" s="276"/>
      <c r="NWS29" s="277"/>
      <c r="NWV29" s="276"/>
      <c r="NWW29" s="276"/>
      <c r="NXB29" s="276"/>
      <c r="NXC29" s="277"/>
      <c r="NXF29" s="276"/>
      <c r="NXG29" s="276"/>
      <c r="NXL29" s="276"/>
      <c r="NXM29" s="277"/>
      <c r="NXP29" s="276"/>
      <c r="NXQ29" s="276"/>
      <c r="NXV29" s="276"/>
      <c r="NXW29" s="277"/>
      <c r="NXZ29" s="276"/>
      <c r="NYA29" s="276"/>
      <c r="NYF29" s="276"/>
      <c r="NYG29" s="277"/>
      <c r="NYJ29" s="276"/>
      <c r="NYK29" s="276"/>
      <c r="NYP29" s="276"/>
      <c r="NYQ29" s="277"/>
      <c r="NYT29" s="276"/>
      <c r="NYU29" s="276"/>
      <c r="NYZ29" s="276"/>
      <c r="NZA29" s="277"/>
      <c r="NZD29" s="276"/>
      <c r="NZE29" s="276"/>
      <c r="NZJ29" s="276"/>
      <c r="NZK29" s="277"/>
      <c r="NZN29" s="276"/>
      <c r="NZO29" s="276"/>
      <c r="NZT29" s="276"/>
      <c r="NZU29" s="277"/>
      <c r="NZX29" s="276"/>
      <c r="NZY29" s="276"/>
      <c r="OAD29" s="276"/>
      <c r="OAE29" s="277"/>
      <c r="OAH29" s="276"/>
      <c r="OAI29" s="276"/>
      <c r="OAN29" s="276"/>
      <c r="OAO29" s="277"/>
      <c r="OAR29" s="276"/>
      <c r="OAS29" s="276"/>
      <c r="OAX29" s="276"/>
      <c r="OAY29" s="277"/>
      <c r="OBB29" s="276"/>
      <c r="OBC29" s="276"/>
      <c r="OBH29" s="276"/>
      <c r="OBI29" s="277"/>
      <c r="OBL29" s="276"/>
      <c r="OBM29" s="276"/>
      <c r="OBR29" s="276"/>
      <c r="OBS29" s="277"/>
      <c r="OBV29" s="276"/>
      <c r="OBW29" s="276"/>
      <c r="OCB29" s="276"/>
      <c r="OCC29" s="277"/>
      <c r="OCF29" s="276"/>
      <c r="OCG29" s="276"/>
      <c r="OCL29" s="276"/>
      <c r="OCM29" s="277"/>
      <c r="OCP29" s="276"/>
      <c r="OCQ29" s="276"/>
      <c r="OCV29" s="276"/>
      <c r="OCW29" s="277"/>
      <c r="OCZ29" s="276"/>
      <c r="ODA29" s="276"/>
      <c r="ODF29" s="276"/>
      <c r="ODG29" s="277"/>
      <c r="ODJ29" s="276"/>
      <c r="ODK29" s="276"/>
      <c r="ODP29" s="276"/>
      <c r="ODQ29" s="277"/>
      <c r="ODT29" s="276"/>
      <c r="ODU29" s="276"/>
      <c r="ODZ29" s="276"/>
      <c r="OEA29" s="277"/>
      <c r="OED29" s="276"/>
      <c r="OEE29" s="276"/>
      <c r="OEJ29" s="276"/>
      <c r="OEK29" s="277"/>
      <c r="OEN29" s="276"/>
      <c r="OEO29" s="276"/>
      <c r="OET29" s="276"/>
      <c r="OEU29" s="277"/>
      <c r="OEX29" s="276"/>
      <c r="OEY29" s="276"/>
      <c r="OFD29" s="276"/>
      <c r="OFE29" s="277"/>
      <c r="OFH29" s="276"/>
      <c r="OFI29" s="276"/>
      <c r="OFN29" s="276"/>
      <c r="OFO29" s="277"/>
      <c r="OFR29" s="276"/>
      <c r="OFS29" s="276"/>
      <c r="OFX29" s="276"/>
      <c r="OFY29" s="277"/>
      <c r="OGB29" s="276"/>
      <c r="OGC29" s="276"/>
      <c r="OGH29" s="276"/>
      <c r="OGI29" s="277"/>
      <c r="OGL29" s="276"/>
      <c r="OGM29" s="276"/>
      <c r="OGR29" s="276"/>
      <c r="OGS29" s="277"/>
      <c r="OGV29" s="276"/>
      <c r="OGW29" s="276"/>
      <c r="OHB29" s="276"/>
      <c r="OHC29" s="277"/>
      <c r="OHF29" s="276"/>
      <c r="OHG29" s="276"/>
      <c r="OHL29" s="276"/>
      <c r="OHM29" s="277"/>
      <c r="OHP29" s="276"/>
      <c r="OHQ29" s="276"/>
      <c r="OHV29" s="276"/>
      <c r="OHW29" s="277"/>
      <c r="OHZ29" s="276"/>
      <c r="OIA29" s="276"/>
      <c r="OIF29" s="276"/>
      <c r="OIG29" s="277"/>
      <c r="OIJ29" s="276"/>
      <c r="OIK29" s="276"/>
      <c r="OIP29" s="276"/>
      <c r="OIQ29" s="277"/>
      <c r="OIT29" s="276"/>
      <c r="OIU29" s="276"/>
      <c r="OIZ29" s="276"/>
      <c r="OJA29" s="277"/>
      <c r="OJD29" s="276"/>
      <c r="OJE29" s="276"/>
      <c r="OJJ29" s="276"/>
      <c r="OJK29" s="277"/>
      <c r="OJN29" s="276"/>
      <c r="OJO29" s="276"/>
      <c r="OJT29" s="276"/>
      <c r="OJU29" s="277"/>
      <c r="OJX29" s="276"/>
      <c r="OJY29" s="276"/>
      <c r="OKD29" s="276"/>
      <c r="OKE29" s="277"/>
      <c r="OKH29" s="276"/>
      <c r="OKI29" s="276"/>
      <c r="OKN29" s="276"/>
      <c r="OKO29" s="277"/>
      <c r="OKR29" s="276"/>
      <c r="OKS29" s="276"/>
      <c r="OKX29" s="276"/>
      <c r="OKY29" s="277"/>
      <c r="OLB29" s="276"/>
      <c r="OLC29" s="276"/>
      <c r="OLH29" s="276"/>
      <c r="OLI29" s="277"/>
      <c r="OLL29" s="276"/>
      <c r="OLM29" s="276"/>
      <c r="OLR29" s="276"/>
      <c r="OLS29" s="277"/>
      <c r="OLV29" s="276"/>
      <c r="OLW29" s="276"/>
      <c r="OMB29" s="276"/>
      <c r="OMC29" s="277"/>
      <c r="OMF29" s="276"/>
      <c r="OMG29" s="276"/>
      <c r="OML29" s="276"/>
      <c r="OMM29" s="277"/>
      <c r="OMP29" s="276"/>
      <c r="OMQ29" s="276"/>
      <c r="OMV29" s="276"/>
      <c r="OMW29" s="277"/>
      <c r="OMZ29" s="276"/>
      <c r="ONA29" s="276"/>
      <c r="ONF29" s="276"/>
      <c r="ONG29" s="277"/>
      <c r="ONJ29" s="276"/>
      <c r="ONK29" s="276"/>
      <c r="ONP29" s="276"/>
      <c r="ONQ29" s="277"/>
      <c r="ONT29" s="276"/>
      <c r="ONU29" s="276"/>
      <c r="ONZ29" s="276"/>
      <c r="OOA29" s="277"/>
      <c r="OOD29" s="276"/>
      <c r="OOE29" s="276"/>
      <c r="OOJ29" s="276"/>
      <c r="OOK29" s="277"/>
      <c r="OON29" s="276"/>
      <c r="OOO29" s="276"/>
      <c r="OOT29" s="276"/>
      <c r="OOU29" s="277"/>
      <c r="OOX29" s="276"/>
      <c r="OOY29" s="276"/>
      <c r="OPD29" s="276"/>
      <c r="OPE29" s="277"/>
      <c r="OPH29" s="276"/>
      <c r="OPI29" s="276"/>
      <c r="OPN29" s="276"/>
      <c r="OPO29" s="277"/>
      <c r="OPR29" s="276"/>
      <c r="OPS29" s="276"/>
      <c r="OPX29" s="276"/>
      <c r="OPY29" s="277"/>
      <c r="OQB29" s="276"/>
      <c r="OQC29" s="276"/>
      <c r="OQH29" s="276"/>
      <c r="OQI29" s="277"/>
      <c r="OQL29" s="276"/>
      <c r="OQM29" s="276"/>
      <c r="OQR29" s="276"/>
      <c r="OQS29" s="277"/>
      <c r="OQV29" s="276"/>
      <c r="OQW29" s="276"/>
      <c r="ORB29" s="276"/>
      <c r="ORC29" s="277"/>
      <c r="ORF29" s="276"/>
      <c r="ORG29" s="276"/>
      <c r="ORL29" s="276"/>
      <c r="ORM29" s="277"/>
      <c r="ORP29" s="276"/>
      <c r="ORQ29" s="276"/>
      <c r="ORV29" s="276"/>
      <c r="ORW29" s="277"/>
      <c r="ORZ29" s="276"/>
      <c r="OSA29" s="276"/>
      <c r="OSF29" s="276"/>
      <c r="OSG29" s="277"/>
      <c r="OSJ29" s="276"/>
      <c r="OSK29" s="276"/>
      <c r="OSP29" s="276"/>
      <c r="OSQ29" s="277"/>
      <c r="OST29" s="276"/>
      <c r="OSU29" s="276"/>
      <c r="OSZ29" s="276"/>
      <c r="OTA29" s="277"/>
      <c r="OTD29" s="276"/>
      <c r="OTE29" s="276"/>
      <c r="OTJ29" s="276"/>
      <c r="OTK29" s="277"/>
      <c r="OTN29" s="276"/>
      <c r="OTO29" s="276"/>
      <c r="OTT29" s="276"/>
      <c r="OTU29" s="277"/>
      <c r="OTX29" s="276"/>
      <c r="OTY29" s="276"/>
      <c r="OUD29" s="276"/>
      <c r="OUE29" s="277"/>
      <c r="OUH29" s="276"/>
      <c r="OUI29" s="276"/>
      <c r="OUN29" s="276"/>
      <c r="OUO29" s="277"/>
      <c r="OUR29" s="276"/>
      <c r="OUS29" s="276"/>
      <c r="OUX29" s="276"/>
      <c r="OUY29" s="277"/>
      <c r="OVB29" s="276"/>
      <c r="OVC29" s="276"/>
      <c r="OVH29" s="276"/>
      <c r="OVI29" s="277"/>
      <c r="OVL29" s="276"/>
      <c r="OVM29" s="276"/>
      <c r="OVR29" s="276"/>
      <c r="OVS29" s="277"/>
      <c r="OVV29" s="276"/>
      <c r="OVW29" s="276"/>
      <c r="OWB29" s="276"/>
      <c r="OWC29" s="277"/>
      <c r="OWF29" s="276"/>
      <c r="OWG29" s="276"/>
      <c r="OWL29" s="276"/>
      <c r="OWM29" s="277"/>
      <c r="OWP29" s="276"/>
      <c r="OWQ29" s="276"/>
      <c r="OWV29" s="276"/>
      <c r="OWW29" s="277"/>
      <c r="OWZ29" s="276"/>
      <c r="OXA29" s="276"/>
      <c r="OXF29" s="276"/>
      <c r="OXG29" s="277"/>
      <c r="OXJ29" s="276"/>
      <c r="OXK29" s="276"/>
      <c r="OXP29" s="276"/>
      <c r="OXQ29" s="277"/>
      <c r="OXT29" s="276"/>
      <c r="OXU29" s="276"/>
      <c r="OXZ29" s="276"/>
      <c r="OYA29" s="277"/>
      <c r="OYD29" s="276"/>
      <c r="OYE29" s="276"/>
      <c r="OYJ29" s="276"/>
      <c r="OYK29" s="277"/>
      <c r="OYN29" s="276"/>
      <c r="OYO29" s="276"/>
      <c r="OYT29" s="276"/>
      <c r="OYU29" s="277"/>
      <c r="OYX29" s="276"/>
      <c r="OYY29" s="276"/>
      <c r="OZD29" s="276"/>
      <c r="OZE29" s="277"/>
      <c r="OZH29" s="276"/>
      <c r="OZI29" s="276"/>
      <c r="OZN29" s="276"/>
      <c r="OZO29" s="277"/>
      <c r="OZR29" s="276"/>
      <c r="OZS29" s="276"/>
      <c r="OZX29" s="276"/>
      <c r="OZY29" s="277"/>
      <c r="PAB29" s="276"/>
      <c r="PAC29" s="276"/>
      <c r="PAH29" s="276"/>
      <c r="PAI29" s="277"/>
      <c r="PAL29" s="276"/>
      <c r="PAM29" s="276"/>
      <c r="PAR29" s="276"/>
      <c r="PAS29" s="277"/>
      <c r="PAV29" s="276"/>
      <c r="PAW29" s="276"/>
      <c r="PBB29" s="276"/>
      <c r="PBC29" s="277"/>
      <c r="PBF29" s="276"/>
      <c r="PBG29" s="276"/>
      <c r="PBL29" s="276"/>
      <c r="PBM29" s="277"/>
      <c r="PBP29" s="276"/>
      <c r="PBQ29" s="276"/>
      <c r="PBV29" s="276"/>
      <c r="PBW29" s="277"/>
      <c r="PBZ29" s="276"/>
      <c r="PCA29" s="276"/>
      <c r="PCF29" s="276"/>
      <c r="PCG29" s="277"/>
      <c r="PCJ29" s="276"/>
      <c r="PCK29" s="276"/>
      <c r="PCP29" s="276"/>
      <c r="PCQ29" s="277"/>
      <c r="PCT29" s="276"/>
      <c r="PCU29" s="276"/>
      <c r="PCZ29" s="276"/>
      <c r="PDA29" s="277"/>
      <c r="PDD29" s="276"/>
      <c r="PDE29" s="276"/>
      <c r="PDJ29" s="276"/>
      <c r="PDK29" s="277"/>
      <c r="PDN29" s="276"/>
      <c r="PDO29" s="276"/>
      <c r="PDT29" s="276"/>
      <c r="PDU29" s="277"/>
      <c r="PDX29" s="276"/>
      <c r="PDY29" s="276"/>
      <c r="PED29" s="276"/>
      <c r="PEE29" s="277"/>
      <c r="PEH29" s="276"/>
      <c r="PEI29" s="276"/>
      <c r="PEN29" s="276"/>
      <c r="PEO29" s="277"/>
      <c r="PER29" s="276"/>
      <c r="PES29" s="276"/>
      <c r="PEX29" s="276"/>
      <c r="PEY29" s="277"/>
      <c r="PFB29" s="276"/>
      <c r="PFC29" s="276"/>
      <c r="PFH29" s="276"/>
      <c r="PFI29" s="277"/>
      <c r="PFL29" s="276"/>
      <c r="PFM29" s="276"/>
      <c r="PFR29" s="276"/>
      <c r="PFS29" s="277"/>
      <c r="PFV29" s="276"/>
      <c r="PFW29" s="276"/>
      <c r="PGB29" s="276"/>
      <c r="PGC29" s="277"/>
      <c r="PGF29" s="276"/>
      <c r="PGG29" s="276"/>
      <c r="PGL29" s="276"/>
      <c r="PGM29" s="277"/>
      <c r="PGP29" s="276"/>
      <c r="PGQ29" s="276"/>
      <c r="PGV29" s="276"/>
      <c r="PGW29" s="277"/>
      <c r="PGZ29" s="276"/>
      <c r="PHA29" s="276"/>
      <c r="PHF29" s="276"/>
      <c r="PHG29" s="277"/>
      <c r="PHJ29" s="276"/>
      <c r="PHK29" s="276"/>
      <c r="PHP29" s="276"/>
      <c r="PHQ29" s="277"/>
      <c r="PHT29" s="276"/>
      <c r="PHU29" s="276"/>
      <c r="PHZ29" s="276"/>
      <c r="PIA29" s="277"/>
      <c r="PID29" s="276"/>
      <c r="PIE29" s="276"/>
      <c r="PIJ29" s="276"/>
      <c r="PIK29" s="277"/>
      <c r="PIN29" s="276"/>
      <c r="PIO29" s="276"/>
      <c r="PIT29" s="276"/>
      <c r="PIU29" s="277"/>
      <c r="PIX29" s="276"/>
      <c r="PIY29" s="276"/>
      <c r="PJD29" s="276"/>
      <c r="PJE29" s="277"/>
      <c r="PJH29" s="276"/>
      <c r="PJI29" s="276"/>
      <c r="PJN29" s="276"/>
      <c r="PJO29" s="277"/>
      <c r="PJR29" s="276"/>
      <c r="PJS29" s="276"/>
      <c r="PJX29" s="276"/>
      <c r="PJY29" s="277"/>
      <c r="PKB29" s="276"/>
      <c r="PKC29" s="276"/>
      <c r="PKH29" s="276"/>
      <c r="PKI29" s="277"/>
      <c r="PKL29" s="276"/>
      <c r="PKM29" s="276"/>
      <c r="PKR29" s="276"/>
      <c r="PKS29" s="277"/>
      <c r="PKV29" s="276"/>
      <c r="PKW29" s="276"/>
      <c r="PLB29" s="276"/>
      <c r="PLC29" s="277"/>
      <c r="PLF29" s="276"/>
      <c r="PLG29" s="276"/>
      <c r="PLL29" s="276"/>
      <c r="PLM29" s="277"/>
      <c r="PLP29" s="276"/>
      <c r="PLQ29" s="276"/>
      <c r="PLV29" s="276"/>
      <c r="PLW29" s="277"/>
      <c r="PLZ29" s="276"/>
      <c r="PMA29" s="276"/>
      <c r="PMF29" s="276"/>
      <c r="PMG29" s="277"/>
      <c r="PMJ29" s="276"/>
      <c r="PMK29" s="276"/>
      <c r="PMP29" s="276"/>
      <c r="PMQ29" s="277"/>
      <c r="PMT29" s="276"/>
      <c r="PMU29" s="276"/>
      <c r="PMZ29" s="276"/>
      <c r="PNA29" s="277"/>
      <c r="PND29" s="276"/>
      <c r="PNE29" s="276"/>
      <c r="PNJ29" s="276"/>
      <c r="PNK29" s="277"/>
      <c r="PNN29" s="276"/>
      <c r="PNO29" s="276"/>
      <c r="PNT29" s="276"/>
      <c r="PNU29" s="277"/>
      <c r="PNX29" s="276"/>
      <c r="PNY29" s="276"/>
      <c r="POD29" s="276"/>
      <c r="POE29" s="277"/>
      <c r="POH29" s="276"/>
      <c r="POI29" s="276"/>
      <c r="PON29" s="276"/>
      <c r="POO29" s="277"/>
      <c r="POR29" s="276"/>
      <c r="POS29" s="276"/>
      <c r="POX29" s="276"/>
      <c r="POY29" s="277"/>
      <c r="PPB29" s="276"/>
      <c r="PPC29" s="276"/>
      <c r="PPH29" s="276"/>
      <c r="PPI29" s="277"/>
      <c r="PPL29" s="276"/>
      <c r="PPM29" s="276"/>
      <c r="PPR29" s="276"/>
      <c r="PPS29" s="277"/>
      <c r="PPV29" s="276"/>
      <c r="PPW29" s="276"/>
      <c r="PQB29" s="276"/>
      <c r="PQC29" s="277"/>
      <c r="PQF29" s="276"/>
      <c r="PQG29" s="276"/>
      <c r="PQL29" s="276"/>
      <c r="PQM29" s="277"/>
      <c r="PQP29" s="276"/>
      <c r="PQQ29" s="276"/>
      <c r="PQV29" s="276"/>
      <c r="PQW29" s="277"/>
      <c r="PQZ29" s="276"/>
      <c r="PRA29" s="276"/>
      <c r="PRF29" s="276"/>
      <c r="PRG29" s="277"/>
      <c r="PRJ29" s="276"/>
      <c r="PRK29" s="276"/>
      <c r="PRP29" s="276"/>
      <c r="PRQ29" s="277"/>
      <c r="PRT29" s="276"/>
      <c r="PRU29" s="276"/>
      <c r="PRZ29" s="276"/>
      <c r="PSA29" s="277"/>
      <c r="PSD29" s="276"/>
      <c r="PSE29" s="276"/>
      <c r="PSJ29" s="276"/>
      <c r="PSK29" s="277"/>
      <c r="PSN29" s="276"/>
      <c r="PSO29" s="276"/>
      <c r="PST29" s="276"/>
      <c r="PSU29" s="277"/>
      <c r="PSX29" s="276"/>
      <c r="PSY29" s="276"/>
      <c r="PTD29" s="276"/>
      <c r="PTE29" s="277"/>
      <c r="PTH29" s="276"/>
      <c r="PTI29" s="276"/>
      <c r="PTN29" s="276"/>
      <c r="PTO29" s="277"/>
      <c r="PTR29" s="276"/>
      <c r="PTS29" s="276"/>
      <c r="PTX29" s="276"/>
      <c r="PTY29" s="277"/>
      <c r="PUB29" s="276"/>
      <c r="PUC29" s="276"/>
      <c r="PUH29" s="276"/>
      <c r="PUI29" s="277"/>
      <c r="PUL29" s="276"/>
      <c r="PUM29" s="276"/>
      <c r="PUR29" s="276"/>
      <c r="PUS29" s="277"/>
      <c r="PUV29" s="276"/>
      <c r="PUW29" s="276"/>
      <c r="PVB29" s="276"/>
      <c r="PVC29" s="277"/>
      <c r="PVF29" s="276"/>
      <c r="PVG29" s="276"/>
      <c r="PVL29" s="276"/>
      <c r="PVM29" s="277"/>
      <c r="PVP29" s="276"/>
      <c r="PVQ29" s="276"/>
      <c r="PVV29" s="276"/>
      <c r="PVW29" s="277"/>
      <c r="PVZ29" s="276"/>
      <c r="PWA29" s="276"/>
      <c r="PWF29" s="276"/>
      <c r="PWG29" s="277"/>
      <c r="PWJ29" s="276"/>
      <c r="PWK29" s="276"/>
      <c r="PWP29" s="276"/>
      <c r="PWQ29" s="277"/>
      <c r="PWT29" s="276"/>
      <c r="PWU29" s="276"/>
      <c r="PWZ29" s="276"/>
      <c r="PXA29" s="277"/>
      <c r="PXD29" s="276"/>
      <c r="PXE29" s="276"/>
      <c r="PXJ29" s="276"/>
      <c r="PXK29" s="277"/>
      <c r="PXN29" s="276"/>
      <c r="PXO29" s="276"/>
      <c r="PXT29" s="276"/>
      <c r="PXU29" s="277"/>
      <c r="PXX29" s="276"/>
      <c r="PXY29" s="276"/>
      <c r="PYD29" s="276"/>
      <c r="PYE29" s="277"/>
      <c r="PYH29" s="276"/>
      <c r="PYI29" s="276"/>
      <c r="PYN29" s="276"/>
      <c r="PYO29" s="277"/>
      <c r="PYR29" s="276"/>
      <c r="PYS29" s="276"/>
      <c r="PYX29" s="276"/>
      <c r="PYY29" s="277"/>
      <c r="PZB29" s="276"/>
      <c r="PZC29" s="276"/>
      <c r="PZH29" s="276"/>
      <c r="PZI29" s="277"/>
      <c r="PZL29" s="276"/>
      <c r="PZM29" s="276"/>
      <c r="PZR29" s="276"/>
      <c r="PZS29" s="277"/>
      <c r="PZV29" s="276"/>
      <c r="PZW29" s="276"/>
      <c r="QAB29" s="276"/>
      <c r="QAC29" s="277"/>
      <c r="QAF29" s="276"/>
      <c r="QAG29" s="276"/>
      <c r="QAL29" s="276"/>
      <c r="QAM29" s="277"/>
      <c r="QAP29" s="276"/>
      <c r="QAQ29" s="276"/>
      <c r="QAV29" s="276"/>
      <c r="QAW29" s="277"/>
      <c r="QAZ29" s="276"/>
      <c r="QBA29" s="276"/>
      <c r="QBF29" s="276"/>
      <c r="QBG29" s="277"/>
      <c r="QBJ29" s="276"/>
      <c r="QBK29" s="276"/>
      <c r="QBP29" s="276"/>
      <c r="QBQ29" s="277"/>
      <c r="QBT29" s="276"/>
      <c r="QBU29" s="276"/>
      <c r="QBZ29" s="276"/>
      <c r="QCA29" s="277"/>
      <c r="QCD29" s="276"/>
      <c r="QCE29" s="276"/>
      <c r="QCJ29" s="276"/>
      <c r="QCK29" s="277"/>
      <c r="QCN29" s="276"/>
      <c r="QCO29" s="276"/>
      <c r="QCT29" s="276"/>
      <c r="QCU29" s="277"/>
      <c r="QCX29" s="276"/>
      <c r="QCY29" s="276"/>
      <c r="QDD29" s="276"/>
      <c r="QDE29" s="277"/>
      <c r="QDH29" s="276"/>
      <c r="QDI29" s="276"/>
      <c r="QDN29" s="276"/>
      <c r="QDO29" s="277"/>
      <c r="QDR29" s="276"/>
      <c r="QDS29" s="276"/>
      <c r="QDX29" s="276"/>
      <c r="QDY29" s="277"/>
      <c r="QEB29" s="276"/>
      <c r="QEC29" s="276"/>
      <c r="QEH29" s="276"/>
      <c r="QEI29" s="277"/>
      <c r="QEL29" s="276"/>
      <c r="QEM29" s="276"/>
      <c r="QER29" s="276"/>
      <c r="QES29" s="277"/>
      <c r="QEV29" s="276"/>
      <c r="QEW29" s="276"/>
      <c r="QFB29" s="276"/>
      <c r="QFC29" s="277"/>
      <c r="QFF29" s="276"/>
      <c r="QFG29" s="276"/>
      <c r="QFL29" s="276"/>
      <c r="QFM29" s="277"/>
      <c r="QFP29" s="276"/>
      <c r="QFQ29" s="276"/>
      <c r="QFV29" s="276"/>
      <c r="QFW29" s="277"/>
      <c r="QFZ29" s="276"/>
      <c r="QGA29" s="276"/>
      <c r="QGF29" s="276"/>
      <c r="QGG29" s="277"/>
      <c r="QGJ29" s="276"/>
      <c r="QGK29" s="276"/>
      <c r="QGP29" s="276"/>
      <c r="QGQ29" s="277"/>
      <c r="QGT29" s="276"/>
      <c r="QGU29" s="276"/>
      <c r="QGZ29" s="276"/>
      <c r="QHA29" s="277"/>
      <c r="QHD29" s="276"/>
      <c r="QHE29" s="276"/>
      <c r="QHJ29" s="276"/>
      <c r="QHK29" s="277"/>
      <c r="QHN29" s="276"/>
      <c r="QHO29" s="276"/>
      <c r="QHT29" s="276"/>
      <c r="QHU29" s="277"/>
      <c r="QHX29" s="276"/>
      <c r="QHY29" s="276"/>
      <c r="QID29" s="276"/>
      <c r="QIE29" s="277"/>
      <c r="QIH29" s="276"/>
      <c r="QII29" s="276"/>
      <c r="QIN29" s="276"/>
      <c r="QIO29" s="277"/>
      <c r="QIR29" s="276"/>
      <c r="QIS29" s="276"/>
      <c r="QIX29" s="276"/>
      <c r="QIY29" s="277"/>
      <c r="QJB29" s="276"/>
      <c r="QJC29" s="276"/>
      <c r="QJH29" s="276"/>
      <c r="QJI29" s="277"/>
      <c r="QJL29" s="276"/>
      <c r="QJM29" s="276"/>
      <c r="QJR29" s="276"/>
      <c r="QJS29" s="277"/>
      <c r="QJV29" s="276"/>
      <c r="QJW29" s="276"/>
      <c r="QKB29" s="276"/>
      <c r="QKC29" s="277"/>
      <c r="QKF29" s="276"/>
      <c r="QKG29" s="276"/>
      <c r="QKL29" s="276"/>
      <c r="QKM29" s="277"/>
      <c r="QKP29" s="276"/>
      <c r="QKQ29" s="276"/>
      <c r="QKV29" s="276"/>
      <c r="QKW29" s="277"/>
      <c r="QKZ29" s="276"/>
      <c r="QLA29" s="276"/>
      <c r="QLF29" s="276"/>
      <c r="QLG29" s="277"/>
      <c r="QLJ29" s="276"/>
      <c r="QLK29" s="276"/>
      <c r="QLP29" s="276"/>
      <c r="QLQ29" s="277"/>
      <c r="QLT29" s="276"/>
      <c r="QLU29" s="276"/>
      <c r="QLZ29" s="276"/>
      <c r="QMA29" s="277"/>
      <c r="QMD29" s="276"/>
      <c r="QME29" s="276"/>
      <c r="QMJ29" s="276"/>
      <c r="QMK29" s="277"/>
      <c r="QMN29" s="276"/>
      <c r="QMO29" s="276"/>
      <c r="QMT29" s="276"/>
      <c r="QMU29" s="277"/>
      <c r="QMX29" s="276"/>
      <c r="QMY29" s="276"/>
      <c r="QND29" s="276"/>
      <c r="QNE29" s="277"/>
      <c r="QNH29" s="276"/>
      <c r="QNI29" s="276"/>
      <c r="QNN29" s="276"/>
      <c r="QNO29" s="277"/>
      <c r="QNR29" s="276"/>
      <c r="QNS29" s="276"/>
      <c r="QNX29" s="276"/>
      <c r="QNY29" s="277"/>
      <c r="QOB29" s="276"/>
      <c r="QOC29" s="276"/>
      <c r="QOH29" s="276"/>
      <c r="QOI29" s="277"/>
      <c r="QOL29" s="276"/>
      <c r="QOM29" s="276"/>
      <c r="QOR29" s="276"/>
      <c r="QOS29" s="277"/>
      <c r="QOV29" s="276"/>
      <c r="QOW29" s="276"/>
      <c r="QPB29" s="276"/>
      <c r="QPC29" s="277"/>
      <c r="QPF29" s="276"/>
      <c r="QPG29" s="276"/>
      <c r="QPL29" s="276"/>
      <c r="QPM29" s="277"/>
      <c r="QPP29" s="276"/>
      <c r="QPQ29" s="276"/>
      <c r="QPV29" s="276"/>
      <c r="QPW29" s="277"/>
      <c r="QPZ29" s="276"/>
      <c r="QQA29" s="276"/>
      <c r="QQF29" s="276"/>
      <c r="QQG29" s="277"/>
      <c r="QQJ29" s="276"/>
      <c r="QQK29" s="276"/>
      <c r="QQP29" s="276"/>
      <c r="QQQ29" s="277"/>
      <c r="QQT29" s="276"/>
      <c r="QQU29" s="276"/>
      <c r="QQZ29" s="276"/>
      <c r="QRA29" s="277"/>
      <c r="QRD29" s="276"/>
      <c r="QRE29" s="276"/>
      <c r="QRJ29" s="276"/>
      <c r="QRK29" s="277"/>
      <c r="QRN29" s="276"/>
      <c r="QRO29" s="276"/>
      <c r="QRT29" s="276"/>
      <c r="QRU29" s="277"/>
      <c r="QRX29" s="276"/>
      <c r="QRY29" s="276"/>
      <c r="QSD29" s="276"/>
      <c r="QSE29" s="277"/>
      <c r="QSH29" s="276"/>
      <c r="QSI29" s="276"/>
      <c r="QSN29" s="276"/>
      <c r="QSO29" s="277"/>
      <c r="QSR29" s="276"/>
      <c r="QSS29" s="276"/>
      <c r="QSX29" s="276"/>
      <c r="QSY29" s="277"/>
      <c r="QTB29" s="276"/>
      <c r="QTC29" s="276"/>
      <c r="QTH29" s="276"/>
      <c r="QTI29" s="277"/>
      <c r="QTL29" s="276"/>
      <c r="QTM29" s="276"/>
      <c r="QTR29" s="276"/>
      <c r="QTS29" s="277"/>
      <c r="QTV29" s="276"/>
      <c r="QTW29" s="276"/>
      <c r="QUB29" s="276"/>
      <c r="QUC29" s="277"/>
      <c r="QUF29" s="276"/>
      <c r="QUG29" s="276"/>
      <c r="QUL29" s="276"/>
      <c r="QUM29" s="277"/>
      <c r="QUP29" s="276"/>
      <c r="QUQ29" s="276"/>
      <c r="QUV29" s="276"/>
      <c r="QUW29" s="277"/>
      <c r="QUZ29" s="276"/>
      <c r="QVA29" s="276"/>
      <c r="QVF29" s="276"/>
      <c r="QVG29" s="277"/>
      <c r="QVJ29" s="276"/>
      <c r="QVK29" s="276"/>
      <c r="QVP29" s="276"/>
      <c r="QVQ29" s="277"/>
      <c r="QVT29" s="276"/>
      <c r="QVU29" s="276"/>
      <c r="QVZ29" s="276"/>
      <c r="QWA29" s="277"/>
      <c r="QWD29" s="276"/>
      <c r="QWE29" s="276"/>
      <c r="QWJ29" s="276"/>
      <c r="QWK29" s="277"/>
      <c r="QWN29" s="276"/>
      <c r="QWO29" s="276"/>
      <c r="QWT29" s="276"/>
      <c r="QWU29" s="277"/>
      <c r="QWX29" s="276"/>
      <c r="QWY29" s="276"/>
      <c r="QXD29" s="276"/>
      <c r="QXE29" s="277"/>
      <c r="QXH29" s="276"/>
      <c r="QXI29" s="276"/>
      <c r="QXN29" s="276"/>
      <c r="QXO29" s="277"/>
      <c r="QXR29" s="276"/>
      <c r="QXS29" s="276"/>
      <c r="QXX29" s="276"/>
      <c r="QXY29" s="277"/>
      <c r="QYB29" s="276"/>
      <c r="QYC29" s="276"/>
      <c r="QYH29" s="276"/>
      <c r="QYI29" s="277"/>
      <c r="QYL29" s="276"/>
      <c r="QYM29" s="276"/>
      <c r="QYR29" s="276"/>
      <c r="QYS29" s="277"/>
      <c r="QYV29" s="276"/>
      <c r="QYW29" s="276"/>
      <c r="QZB29" s="276"/>
      <c r="QZC29" s="277"/>
      <c r="QZF29" s="276"/>
      <c r="QZG29" s="276"/>
      <c r="QZL29" s="276"/>
      <c r="QZM29" s="277"/>
      <c r="QZP29" s="276"/>
      <c r="QZQ29" s="276"/>
      <c r="QZV29" s="276"/>
      <c r="QZW29" s="277"/>
      <c r="QZZ29" s="276"/>
      <c r="RAA29" s="276"/>
      <c r="RAF29" s="276"/>
      <c r="RAG29" s="277"/>
      <c r="RAJ29" s="276"/>
      <c r="RAK29" s="276"/>
      <c r="RAP29" s="276"/>
      <c r="RAQ29" s="277"/>
      <c r="RAT29" s="276"/>
      <c r="RAU29" s="276"/>
      <c r="RAZ29" s="276"/>
      <c r="RBA29" s="277"/>
      <c r="RBD29" s="276"/>
      <c r="RBE29" s="276"/>
      <c r="RBJ29" s="276"/>
      <c r="RBK29" s="277"/>
      <c r="RBN29" s="276"/>
      <c r="RBO29" s="276"/>
      <c r="RBT29" s="276"/>
      <c r="RBU29" s="277"/>
      <c r="RBX29" s="276"/>
      <c r="RBY29" s="276"/>
      <c r="RCD29" s="276"/>
      <c r="RCE29" s="277"/>
      <c r="RCH29" s="276"/>
      <c r="RCI29" s="276"/>
      <c r="RCN29" s="276"/>
      <c r="RCO29" s="277"/>
      <c r="RCR29" s="276"/>
      <c r="RCS29" s="276"/>
      <c r="RCX29" s="276"/>
      <c r="RCY29" s="277"/>
      <c r="RDB29" s="276"/>
      <c r="RDC29" s="276"/>
      <c r="RDH29" s="276"/>
      <c r="RDI29" s="277"/>
      <c r="RDL29" s="276"/>
      <c r="RDM29" s="276"/>
      <c r="RDR29" s="276"/>
      <c r="RDS29" s="277"/>
      <c r="RDV29" s="276"/>
      <c r="RDW29" s="276"/>
      <c r="REB29" s="276"/>
      <c r="REC29" s="277"/>
      <c r="REF29" s="276"/>
      <c r="REG29" s="276"/>
      <c r="REL29" s="276"/>
      <c r="REM29" s="277"/>
      <c r="REP29" s="276"/>
      <c r="REQ29" s="276"/>
      <c r="REV29" s="276"/>
      <c r="REW29" s="277"/>
      <c r="REZ29" s="276"/>
      <c r="RFA29" s="276"/>
      <c r="RFF29" s="276"/>
      <c r="RFG29" s="277"/>
      <c r="RFJ29" s="276"/>
      <c r="RFK29" s="276"/>
      <c r="RFP29" s="276"/>
      <c r="RFQ29" s="277"/>
      <c r="RFT29" s="276"/>
      <c r="RFU29" s="276"/>
      <c r="RFZ29" s="276"/>
      <c r="RGA29" s="277"/>
      <c r="RGD29" s="276"/>
      <c r="RGE29" s="276"/>
      <c r="RGJ29" s="276"/>
      <c r="RGK29" s="277"/>
      <c r="RGN29" s="276"/>
      <c r="RGO29" s="276"/>
      <c r="RGT29" s="276"/>
      <c r="RGU29" s="277"/>
      <c r="RGX29" s="276"/>
      <c r="RGY29" s="276"/>
      <c r="RHD29" s="276"/>
      <c r="RHE29" s="277"/>
      <c r="RHH29" s="276"/>
      <c r="RHI29" s="276"/>
      <c r="RHN29" s="276"/>
      <c r="RHO29" s="277"/>
      <c r="RHR29" s="276"/>
      <c r="RHS29" s="276"/>
      <c r="RHX29" s="276"/>
      <c r="RHY29" s="277"/>
      <c r="RIB29" s="276"/>
      <c r="RIC29" s="276"/>
      <c r="RIH29" s="276"/>
      <c r="RII29" s="277"/>
      <c r="RIL29" s="276"/>
      <c r="RIM29" s="276"/>
      <c r="RIR29" s="276"/>
      <c r="RIS29" s="277"/>
      <c r="RIV29" s="276"/>
      <c r="RIW29" s="276"/>
      <c r="RJB29" s="276"/>
      <c r="RJC29" s="277"/>
      <c r="RJF29" s="276"/>
      <c r="RJG29" s="276"/>
      <c r="RJL29" s="276"/>
      <c r="RJM29" s="277"/>
      <c r="RJP29" s="276"/>
      <c r="RJQ29" s="276"/>
      <c r="RJV29" s="276"/>
      <c r="RJW29" s="277"/>
      <c r="RJZ29" s="276"/>
      <c r="RKA29" s="276"/>
      <c r="RKF29" s="276"/>
      <c r="RKG29" s="277"/>
      <c r="RKJ29" s="276"/>
      <c r="RKK29" s="276"/>
      <c r="RKP29" s="276"/>
      <c r="RKQ29" s="277"/>
      <c r="RKT29" s="276"/>
      <c r="RKU29" s="276"/>
      <c r="RKZ29" s="276"/>
      <c r="RLA29" s="277"/>
      <c r="RLD29" s="276"/>
      <c r="RLE29" s="276"/>
      <c r="RLJ29" s="276"/>
      <c r="RLK29" s="277"/>
      <c r="RLN29" s="276"/>
      <c r="RLO29" s="276"/>
      <c r="RLT29" s="276"/>
      <c r="RLU29" s="277"/>
      <c r="RLX29" s="276"/>
      <c r="RLY29" s="276"/>
      <c r="RMD29" s="276"/>
      <c r="RME29" s="277"/>
      <c r="RMH29" s="276"/>
      <c r="RMI29" s="276"/>
      <c r="RMN29" s="276"/>
      <c r="RMO29" s="277"/>
      <c r="RMR29" s="276"/>
      <c r="RMS29" s="276"/>
      <c r="RMX29" s="276"/>
      <c r="RMY29" s="277"/>
      <c r="RNB29" s="276"/>
      <c r="RNC29" s="276"/>
      <c r="RNH29" s="276"/>
      <c r="RNI29" s="277"/>
      <c r="RNL29" s="276"/>
      <c r="RNM29" s="276"/>
      <c r="RNR29" s="276"/>
      <c r="RNS29" s="277"/>
      <c r="RNV29" s="276"/>
      <c r="RNW29" s="276"/>
      <c r="ROB29" s="276"/>
      <c r="ROC29" s="277"/>
      <c r="ROF29" s="276"/>
      <c r="ROG29" s="276"/>
      <c r="ROL29" s="276"/>
      <c r="ROM29" s="277"/>
      <c r="ROP29" s="276"/>
      <c r="ROQ29" s="276"/>
      <c r="ROV29" s="276"/>
      <c r="ROW29" s="277"/>
      <c r="ROZ29" s="276"/>
      <c r="RPA29" s="276"/>
      <c r="RPF29" s="276"/>
      <c r="RPG29" s="277"/>
      <c r="RPJ29" s="276"/>
      <c r="RPK29" s="276"/>
      <c r="RPP29" s="276"/>
      <c r="RPQ29" s="277"/>
      <c r="RPT29" s="276"/>
      <c r="RPU29" s="276"/>
      <c r="RPZ29" s="276"/>
      <c r="RQA29" s="277"/>
      <c r="RQD29" s="276"/>
      <c r="RQE29" s="276"/>
      <c r="RQJ29" s="276"/>
      <c r="RQK29" s="277"/>
      <c r="RQN29" s="276"/>
      <c r="RQO29" s="276"/>
      <c r="RQT29" s="276"/>
      <c r="RQU29" s="277"/>
      <c r="RQX29" s="276"/>
      <c r="RQY29" s="276"/>
      <c r="RRD29" s="276"/>
      <c r="RRE29" s="277"/>
      <c r="RRH29" s="276"/>
      <c r="RRI29" s="276"/>
      <c r="RRN29" s="276"/>
      <c r="RRO29" s="277"/>
      <c r="RRR29" s="276"/>
      <c r="RRS29" s="276"/>
      <c r="RRX29" s="276"/>
      <c r="RRY29" s="277"/>
      <c r="RSB29" s="276"/>
      <c r="RSC29" s="276"/>
      <c r="RSH29" s="276"/>
      <c r="RSI29" s="277"/>
      <c r="RSL29" s="276"/>
      <c r="RSM29" s="276"/>
      <c r="RSR29" s="276"/>
      <c r="RSS29" s="277"/>
      <c r="RSV29" s="276"/>
      <c r="RSW29" s="276"/>
      <c r="RTB29" s="276"/>
      <c r="RTC29" s="277"/>
      <c r="RTF29" s="276"/>
      <c r="RTG29" s="276"/>
      <c r="RTL29" s="276"/>
      <c r="RTM29" s="277"/>
      <c r="RTP29" s="276"/>
      <c r="RTQ29" s="276"/>
      <c r="RTV29" s="276"/>
      <c r="RTW29" s="277"/>
      <c r="RTZ29" s="276"/>
      <c r="RUA29" s="276"/>
      <c r="RUF29" s="276"/>
      <c r="RUG29" s="277"/>
      <c r="RUJ29" s="276"/>
      <c r="RUK29" s="276"/>
      <c r="RUP29" s="276"/>
      <c r="RUQ29" s="277"/>
      <c r="RUT29" s="276"/>
      <c r="RUU29" s="276"/>
      <c r="RUZ29" s="276"/>
      <c r="RVA29" s="277"/>
      <c r="RVD29" s="276"/>
      <c r="RVE29" s="276"/>
      <c r="RVJ29" s="276"/>
      <c r="RVK29" s="277"/>
      <c r="RVN29" s="276"/>
      <c r="RVO29" s="276"/>
      <c r="RVT29" s="276"/>
      <c r="RVU29" s="277"/>
      <c r="RVX29" s="276"/>
      <c r="RVY29" s="276"/>
      <c r="RWD29" s="276"/>
      <c r="RWE29" s="277"/>
      <c r="RWH29" s="276"/>
      <c r="RWI29" s="276"/>
      <c r="RWN29" s="276"/>
      <c r="RWO29" s="277"/>
      <c r="RWR29" s="276"/>
      <c r="RWS29" s="276"/>
      <c r="RWX29" s="276"/>
      <c r="RWY29" s="277"/>
      <c r="RXB29" s="276"/>
      <c r="RXC29" s="276"/>
      <c r="RXH29" s="276"/>
      <c r="RXI29" s="277"/>
      <c r="RXL29" s="276"/>
      <c r="RXM29" s="276"/>
      <c r="RXR29" s="276"/>
      <c r="RXS29" s="277"/>
      <c r="RXV29" s="276"/>
      <c r="RXW29" s="276"/>
      <c r="RYB29" s="276"/>
      <c r="RYC29" s="277"/>
      <c r="RYF29" s="276"/>
      <c r="RYG29" s="276"/>
      <c r="RYL29" s="276"/>
      <c r="RYM29" s="277"/>
      <c r="RYP29" s="276"/>
      <c r="RYQ29" s="276"/>
      <c r="RYV29" s="276"/>
      <c r="RYW29" s="277"/>
      <c r="RYZ29" s="276"/>
      <c r="RZA29" s="276"/>
      <c r="RZF29" s="276"/>
      <c r="RZG29" s="277"/>
      <c r="RZJ29" s="276"/>
      <c r="RZK29" s="276"/>
      <c r="RZP29" s="276"/>
      <c r="RZQ29" s="277"/>
      <c r="RZT29" s="276"/>
      <c r="RZU29" s="276"/>
      <c r="RZZ29" s="276"/>
      <c r="SAA29" s="277"/>
      <c r="SAD29" s="276"/>
      <c r="SAE29" s="276"/>
      <c r="SAJ29" s="276"/>
      <c r="SAK29" s="277"/>
      <c r="SAN29" s="276"/>
      <c r="SAO29" s="276"/>
      <c r="SAT29" s="276"/>
      <c r="SAU29" s="277"/>
      <c r="SAX29" s="276"/>
      <c r="SAY29" s="276"/>
      <c r="SBD29" s="276"/>
      <c r="SBE29" s="277"/>
      <c r="SBH29" s="276"/>
      <c r="SBI29" s="276"/>
      <c r="SBN29" s="276"/>
      <c r="SBO29" s="277"/>
      <c r="SBR29" s="276"/>
      <c r="SBS29" s="276"/>
      <c r="SBX29" s="276"/>
      <c r="SBY29" s="277"/>
      <c r="SCB29" s="276"/>
      <c r="SCC29" s="276"/>
      <c r="SCH29" s="276"/>
      <c r="SCI29" s="277"/>
      <c r="SCL29" s="276"/>
      <c r="SCM29" s="276"/>
      <c r="SCR29" s="276"/>
      <c r="SCS29" s="277"/>
      <c r="SCV29" s="276"/>
      <c r="SCW29" s="276"/>
      <c r="SDB29" s="276"/>
      <c r="SDC29" s="277"/>
      <c r="SDF29" s="276"/>
      <c r="SDG29" s="276"/>
      <c r="SDL29" s="276"/>
      <c r="SDM29" s="277"/>
      <c r="SDP29" s="276"/>
      <c r="SDQ29" s="276"/>
      <c r="SDV29" s="276"/>
      <c r="SDW29" s="277"/>
      <c r="SDZ29" s="276"/>
      <c r="SEA29" s="276"/>
      <c r="SEF29" s="276"/>
      <c r="SEG29" s="277"/>
      <c r="SEJ29" s="276"/>
      <c r="SEK29" s="276"/>
      <c r="SEP29" s="276"/>
      <c r="SEQ29" s="277"/>
      <c r="SET29" s="276"/>
      <c r="SEU29" s="276"/>
      <c r="SEZ29" s="276"/>
      <c r="SFA29" s="277"/>
      <c r="SFD29" s="276"/>
      <c r="SFE29" s="276"/>
      <c r="SFJ29" s="276"/>
      <c r="SFK29" s="277"/>
      <c r="SFN29" s="276"/>
      <c r="SFO29" s="276"/>
      <c r="SFT29" s="276"/>
      <c r="SFU29" s="277"/>
      <c r="SFX29" s="276"/>
      <c r="SFY29" s="276"/>
      <c r="SGD29" s="276"/>
      <c r="SGE29" s="277"/>
      <c r="SGH29" s="276"/>
      <c r="SGI29" s="276"/>
      <c r="SGN29" s="276"/>
      <c r="SGO29" s="277"/>
      <c r="SGR29" s="276"/>
      <c r="SGS29" s="276"/>
      <c r="SGX29" s="276"/>
      <c r="SGY29" s="277"/>
      <c r="SHB29" s="276"/>
      <c r="SHC29" s="276"/>
      <c r="SHH29" s="276"/>
      <c r="SHI29" s="277"/>
      <c r="SHL29" s="276"/>
      <c r="SHM29" s="276"/>
      <c r="SHR29" s="276"/>
      <c r="SHS29" s="277"/>
      <c r="SHV29" s="276"/>
      <c r="SHW29" s="276"/>
      <c r="SIB29" s="276"/>
      <c r="SIC29" s="277"/>
      <c r="SIF29" s="276"/>
      <c r="SIG29" s="276"/>
      <c r="SIL29" s="276"/>
      <c r="SIM29" s="277"/>
      <c r="SIP29" s="276"/>
      <c r="SIQ29" s="276"/>
      <c r="SIV29" s="276"/>
      <c r="SIW29" s="277"/>
      <c r="SIZ29" s="276"/>
      <c r="SJA29" s="276"/>
      <c r="SJF29" s="276"/>
      <c r="SJG29" s="277"/>
      <c r="SJJ29" s="276"/>
      <c r="SJK29" s="276"/>
      <c r="SJP29" s="276"/>
      <c r="SJQ29" s="277"/>
      <c r="SJT29" s="276"/>
      <c r="SJU29" s="276"/>
      <c r="SJZ29" s="276"/>
      <c r="SKA29" s="277"/>
      <c r="SKD29" s="276"/>
      <c r="SKE29" s="276"/>
      <c r="SKJ29" s="276"/>
      <c r="SKK29" s="277"/>
      <c r="SKN29" s="276"/>
      <c r="SKO29" s="276"/>
      <c r="SKT29" s="276"/>
      <c r="SKU29" s="277"/>
      <c r="SKX29" s="276"/>
      <c r="SKY29" s="276"/>
      <c r="SLD29" s="276"/>
      <c r="SLE29" s="277"/>
      <c r="SLH29" s="276"/>
      <c r="SLI29" s="276"/>
      <c r="SLN29" s="276"/>
      <c r="SLO29" s="277"/>
      <c r="SLR29" s="276"/>
      <c r="SLS29" s="276"/>
      <c r="SLX29" s="276"/>
      <c r="SLY29" s="277"/>
      <c r="SMB29" s="276"/>
      <c r="SMC29" s="276"/>
      <c r="SMH29" s="276"/>
      <c r="SMI29" s="277"/>
      <c r="SML29" s="276"/>
      <c r="SMM29" s="276"/>
      <c r="SMR29" s="276"/>
      <c r="SMS29" s="277"/>
      <c r="SMV29" s="276"/>
      <c r="SMW29" s="276"/>
      <c r="SNB29" s="276"/>
      <c r="SNC29" s="277"/>
      <c r="SNF29" s="276"/>
      <c r="SNG29" s="276"/>
      <c r="SNL29" s="276"/>
      <c r="SNM29" s="277"/>
      <c r="SNP29" s="276"/>
      <c r="SNQ29" s="276"/>
      <c r="SNV29" s="276"/>
      <c r="SNW29" s="277"/>
      <c r="SNZ29" s="276"/>
      <c r="SOA29" s="276"/>
      <c r="SOF29" s="276"/>
      <c r="SOG29" s="277"/>
      <c r="SOJ29" s="276"/>
      <c r="SOK29" s="276"/>
      <c r="SOP29" s="276"/>
      <c r="SOQ29" s="277"/>
      <c r="SOT29" s="276"/>
      <c r="SOU29" s="276"/>
      <c r="SOZ29" s="276"/>
      <c r="SPA29" s="277"/>
      <c r="SPD29" s="276"/>
      <c r="SPE29" s="276"/>
      <c r="SPJ29" s="276"/>
      <c r="SPK29" s="277"/>
      <c r="SPN29" s="276"/>
      <c r="SPO29" s="276"/>
      <c r="SPT29" s="276"/>
      <c r="SPU29" s="277"/>
      <c r="SPX29" s="276"/>
      <c r="SPY29" s="276"/>
      <c r="SQD29" s="276"/>
      <c r="SQE29" s="277"/>
      <c r="SQH29" s="276"/>
      <c r="SQI29" s="276"/>
      <c r="SQN29" s="276"/>
      <c r="SQO29" s="277"/>
      <c r="SQR29" s="276"/>
      <c r="SQS29" s="276"/>
      <c r="SQX29" s="276"/>
      <c r="SQY29" s="277"/>
      <c r="SRB29" s="276"/>
      <c r="SRC29" s="276"/>
      <c r="SRH29" s="276"/>
      <c r="SRI29" s="277"/>
      <c r="SRL29" s="276"/>
      <c r="SRM29" s="276"/>
      <c r="SRR29" s="276"/>
      <c r="SRS29" s="277"/>
      <c r="SRV29" s="276"/>
      <c r="SRW29" s="276"/>
      <c r="SSB29" s="276"/>
      <c r="SSC29" s="277"/>
      <c r="SSF29" s="276"/>
      <c r="SSG29" s="276"/>
      <c r="SSL29" s="276"/>
      <c r="SSM29" s="277"/>
      <c r="SSP29" s="276"/>
      <c r="SSQ29" s="276"/>
      <c r="SSV29" s="276"/>
      <c r="SSW29" s="277"/>
      <c r="SSZ29" s="276"/>
      <c r="STA29" s="276"/>
      <c r="STF29" s="276"/>
      <c r="STG29" s="277"/>
      <c r="STJ29" s="276"/>
      <c r="STK29" s="276"/>
      <c r="STP29" s="276"/>
      <c r="STQ29" s="277"/>
      <c r="STT29" s="276"/>
      <c r="STU29" s="276"/>
      <c r="STZ29" s="276"/>
      <c r="SUA29" s="277"/>
      <c r="SUD29" s="276"/>
      <c r="SUE29" s="276"/>
      <c r="SUJ29" s="276"/>
      <c r="SUK29" s="277"/>
      <c r="SUN29" s="276"/>
      <c r="SUO29" s="276"/>
      <c r="SUT29" s="276"/>
      <c r="SUU29" s="277"/>
      <c r="SUX29" s="276"/>
      <c r="SUY29" s="276"/>
      <c r="SVD29" s="276"/>
      <c r="SVE29" s="277"/>
      <c r="SVH29" s="276"/>
      <c r="SVI29" s="276"/>
      <c r="SVN29" s="276"/>
      <c r="SVO29" s="277"/>
      <c r="SVR29" s="276"/>
      <c r="SVS29" s="276"/>
      <c r="SVX29" s="276"/>
      <c r="SVY29" s="277"/>
      <c r="SWB29" s="276"/>
      <c r="SWC29" s="276"/>
      <c r="SWH29" s="276"/>
      <c r="SWI29" s="277"/>
      <c r="SWL29" s="276"/>
      <c r="SWM29" s="276"/>
      <c r="SWR29" s="276"/>
      <c r="SWS29" s="277"/>
      <c r="SWV29" s="276"/>
      <c r="SWW29" s="276"/>
      <c r="SXB29" s="276"/>
      <c r="SXC29" s="277"/>
      <c r="SXF29" s="276"/>
      <c r="SXG29" s="276"/>
      <c r="SXL29" s="276"/>
      <c r="SXM29" s="277"/>
      <c r="SXP29" s="276"/>
      <c r="SXQ29" s="276"/>
      <c r="SXV29" s="276"/>
      <c r="SXW29" s="277"/>
      <c r="SXZ29" s="276"/>
      <c r="SYA29" s="276"/>
      <c r="SYF29" s="276"/>
      <c r="SYG29" s="277"/>
      <c r="SYJ29" s="276"/>
      <c r="SYK29" s="276"/>
      <c r="SYP29" s="276"/>
      <c r="SYQ29" s="277"/>
      <c r="SYT29" s="276"/>
      <c r="SYU29" s="276"/>
      <c r="SYZ29" s="276"/>
      <c r="SZA29" s="277"/>
      <c r="SZD29" s="276"/>
      <c r="SZE29" s="276"/>
      <c r="SZJ29" s="276"/>
      <c r="SZK29" s="277"/>
      <c r="SZN29" s="276"/>
      <c r="SZO29" s="276"/>
      <c r="SZT29" s="276"/>
      <c r="SZU29" s="277"/>
      <c r="SZX29" s="276"/>
      <c r="SZY29" s="276"/>
      <c r="TAD29" s="276"/>
      <c r="TAE29" s="277"/>
      <c r="TAH29" s="276"/>
      <c r="TAI29" s="276"/>
      <c r="TAN29" s="276"/>
      <c r="TAO29" s="277"/>
      <c r="TAR29" s="276"/>
      <c r="TAS29" s="276"/>
      <c r="TAX29" s="276"/>
      <c r="TAY29" s="277"/>
      <c r="TBB29" s="276"/>
      <c r="TBC29" s="276"/>
      <c r="TBH29" s="276"/>
      <c r="TBI29" s="277"/>
      <c r="TBL29" s="276"/>
      <c r="TBM29" s="276"/>
      <c r="TBR29" s="276"/>
      <c r="TBS29" s="277"/>
      <c r="TBV29" s="276"/>
      <c r="TBW29" s="276"/>
      <c r="TCB29" s="276"/>
      <c r="TCC29" s="277"/>
      <c r="TCF29" s="276"/>
      <c r="TCG29" s="276"/>
      <c r="TCL29" s="276"/>
      <c r="TCM29" s="277"/>
      <c r="TCP29" s="276"/>
      <c r="TCQ29" s="276"/>
      <c r="TCV29" s="276"/>
      <c r="TCW29" s="277"/>
      <c r="TCZ29" s="276"/>
      <c r="TDA29" s="276"/>
      <c r="TDF29" s="276"/>
      <c r="TDG29" s="277"/>
      <c r="TDJ29" s="276"/>
      <c r="TDK29" s="276"/>
      <c r="TDP29" s="276"/>
      <c r="TDQ29" s="277"/>
      <c r="TDT29" s="276"/>
      <c r="TDU29" s="276"/>
      <c r="TDZ29" s="276"/>
      <c r="TEA29" s="277"/>
      <c r="TED29" s="276"/>
      <c r="TEE29" s="276"/>
      <c r="TEJ29" s="276"/>
      <c r="TEK29" s="277"/>
      <c r="TEN29" s="276"/>
      <c r="TEO29" s="276"/>
      <c r="TET29" s="276"/>
      <c r="TEU29" s="277"/>
      <c r="TEX29" s="276"/>
      <c r="TEY29" s="276"/>
      <c r="TFD29" s="276"/>
      <c r="TFE29" s="277"/>
      <c r="TFH29" s="276"/>
      <c r="TFI29" s="276"/>
      <c r="TFN29" s="276"/>
      <c r="TFO29" s="277"/>
      <c r="TFR29" s="276"/>
      <c r="TFS29" s="276"/>
      <c r="TFX29" s="276"/>
      <c r="TFY29" s="277"/>
      <c r="TGB29" s="276"/>
      <c r="TGC29" s="276"/>
      <c r="TGH29" s="276"/>
      <c r="TGI29" s="277"/>
      <c r="TGL29" s="276"/>
      <c r="TGM29" s="276"/>
      <c r="TGR29" s="276"/>
      <c r="TGS29" s="277"/>
      <c r="TGV29" s="276"/>
      <c r="TGW29" s="276"/>
      <c r="THB29" s="276"/>
      <c r="THC29" s="277"/>
      <c r="THF29" s="276"/>
      <c r="THG29" s="276"/>
      <c r="THL29" s="276"/>
      <c r="THM29" s="277"/>
      <c r="THP29" s="276"/>
      <c r="THQ29" s="276"/>
      <c r="THV29" s="276"/>
      <c r="THW29" s="277"/>
      <c r="THZ29" s="276"/>
      <c r="TIA29" s="276"/>
      <c r="TIF29" s="276"/>
      <c r="TIG29" s="277"/>
      <c r="TIJ29" s="276"/>
      <c r="TIK29" s="276"/>
      <c r="TIP29" s="276"/>
      <c r="TIQ29" s="277"/>
      <c r="TIT29" s="276"/>
      <c r="TIU29" s="276"/>
      <c r="TIZ29" s="276"/>
      <c r="TJA29" s="277"/>
      <c r="TJD29" s="276"/>
      <c r="TJE29" s="276"/>
      <c r="TJJ29" s="276"/>
      <c r="TJK29" s="277"/>
      <c r="TJN29" s="276"/>
      <c r="TJO29" s="276"/>
      <c r="TJT29" s="276"/>
      <c r="TJU29" s="277"/>
      <c r="TJX29" s="276"/>
      <c r="TJY29" s="276"/>
      <c r="TKD29" s="276"/>
      <c r="TKE29" s="277"/>
      <c r="TKH29" s="276"/>
      <c r="TKI29" s="276"/>
      <c r="TKN29" s="276"/>
      <c r="TKO29" s="277"/>
      <c r="TKR29" s="276"/>
      <c r="TKS29" s="276"/>
      <c r="TKX29" s="276"/>
      <c r="TKY29" s="277"/>
      <c r="TLB29" s="276"/>
      <c r="TLC29" s="276"/>
      <c r="TLH29" s="276"/>
      <c r="TLI29" s="277"/>
      <c r="TLL29" s="276"/>
      <c r="TLM29" s="276"/>
      <c r="TLR29" s="276"/>
      <c r="TLS29" s="277"/>
      <c r="TLV29" s="276"/>
      <c r="TLW29" s="276"/>
      <c r="TMB29" s="276"/>
      <c r="TMC29" s="277"/>
      <c r="TMF29" s="276"/>
      <c r="TMG29" s="276"/>
      <c r="TML29" s="276"/>
      <c r="TMM29" s="277"/>
      <c r="TMP29" s="276"/>
      <c r="TMQ29" s="276"/>
      <c r="TMV29" s="276"/>
      <c r="TMW29" s="277"/>
      <c r="TMZ29" s="276"/>
      <c r="TNA29" s="276"/>
      <c r="TNF29" s="276"/>
      <c r="TNG29" s="277"/>
      <c r="TNJ29" s="276"/>
      <c r="TNK29" s="276"/>
      <c r="TNP29" s="276"/>
      <c r="TNQ29" s="277"/>
      <c r="TNT29" s="276"/>
      <c r="TNU29" s="276"/>
      <c r="TNZ29" s="276"/>
      <c r="TOA29" s="277"/>
      <c r="TOD29" s="276"/>
      <c r="TOE29" s="276"/>
      <c r="TOJ29" s="276"/>
      <c r="TOK29" s="277"/>
      <c r="TON29" s="276"/>
      <c r="TOO29" s="276"/>
      <c r="TOT29" s="276"/>
      <c r="TOU29" s="277"/>
      <c r="TOX29" s="276"/>
      <c r="TOY29" s="276"/>
      <c r="TPD29" s="276"/>
      <c r="TPE29" s="277"/>
      <c r="TPH29" s="276"/>
      <c r="TPI29" s="276"/>
      <c r="TPN29" s="276"/>
      <c r="TPO29" s="277"/>
      <c r="TPR29" s="276"/>
      <c r="TPS29" s="276"/>
      <c r="TPX29" s="276"/>
      <c r="TPY29" s="277"/>
      <c r="TQB29" s="276"/>
      <c r="TQC29" s="276"/>
      <c r="TQH29" s="276"/>
      <c r="TQI29" s="277"/>
      <c r="TQL29" s="276"/>
      <c r="TQM29" s="276"/>
      <c r="TQR29" s="276"/>
      <c r="TQS29" s="277"/>
      <c r="TQV29" s="276"/>
      <c r="TQW29" s="276"/>
      <c r="TRB29" s="276"/>
      <c r="TRC29" s="277"/>
      <c r="TRF29" s="276"/>
      <c r="TRG29" s="276"/>
      <c r="TRL29" s="276"/>
      <c r="TRM29" s="277"/>
      <c r="TRP29" s="276"/>
      <c r="TRQ29" s="276"/>
      <c r="TRV29" s="276"/>
      <c r="TRW29" s="277"/>
      <c r="TRZ29" s="276"/>
      <c r="TSA29" s="276"/>
      <c r="TSF29" s="276"/>
      <c r="TSG29" s="277"/>
      <c r="TSJ29" s="276"/>
      <c r="TSK29" s="276"/>
      <c r="TSP29" s="276"/>
      <c r="TSQ29" s="277"/>
      <c r="TST29" s="276"/>
      <c r="TSU29" s="276"/>
      <c r="TSZ29" s="276"/>
      <c r="TTA29" s="277"/>
      <c r="TTD29" s="276"/>
      <c r="TTE29" s="276"/>
      <c r="TTJ29" s="276"/>
      <c r="TTK29" s="277"/>
      <c r="TTN29" s="276"/>
      <c r="TTO29" s="276"/>
      <c r="TTT29" s="276"/>
      <c r="TTU29" s="277"/>
      <c r="TTX29" s="276"/>
      <c r="TTY29" s="276"/>
      <c r="TUD29" s="276"/>
      <c r="TUE29" s="277"/>
      <c r="TUH29" s="276"/>
      <c r="TUI29" s="276"/>
      <c r="TUN29" s="276"/>
      <c r="TUO29" s="277"/>
      <c r="TUR29" s="276"/>
      <c r="TUS29" s="276"/>
      <c r="TUX29" s="276"/>
      <c r="TUY29" s="277"/>
      <c r="TVB29" s="276"/>
      <c r="TVC29" s="276"/>
      <c r="TVH29" s="276"/>
      <c r="TVI29" s="277"/>
      <c r="TVL29" s="276"/>
      <c r="TVM29" s="276"/>
      <c r="TVR29" s="276"/>
      <c r="TVS29" s="277"/>
      <c r="TVV29" s="276"/>
      <c r="TVW29" s="276"/>
      <c r="TWB29" s="276"/>
      <c r="TWC29" s="277"/>
      <c r="TWF29" s="276"/>
      <c r="TWG29" s="276"/>
      <c r="TWL29" s="276"/>
      <c r="TWM29" s="277"/>
      <c r="TWP29" s="276"/>
      <c r="TWQ29" s="276"/>
      <c r="TWV29" s="276"/>
      <c r="TWW29" s="277"/>
      <c r="TWZ29" s="276"/>
      <c r="TXA29" s="276"/>
      <c r="TXF29" s="276"/>
      <c r="TXG29" s="277"/>
      <c r="TXJ29" s="276"/>
      <c r="TXK29" s="276"/>
      <c r="TXP29" s="276"/>
      <c r="TXQ29" s="277"/>
      <c r="TXT29" s="276"/>
      <c r="TXU29" s="276"/>
      <c r="TXZ29" s="276"/>
      <c r="TYA29" s="277"/>
      <c r="TYD29" s="276"/>
      <c r="TYE29" s="276"/>
      <c r="TYJ29" s="276"/>
      <c r="TYK29" s="277"/>
      <c r="TYN29" s="276"/>
      <c r="TYO29" s="276"/>
      <c r="TYT29" s="276"/>
      <c r="TYU29" s="277"/>
      <c r="TYX29" s="276"/>
      <c r="TYY29" s="276"/>
      <c r="TZD29" s="276"/>
      <c r="TZE29" s="277"/>
      <c r="TZH29" s="276"/>
      <c r="TZI29" s="276"/>
      <c r="TZN29" s="276"/>
      <c r="TZO29" s="277"/>
      <c r="TZR29" s="276"/>
      <c r="TZS29" s="276"/>
      <c r="TZX29" s="276"/>
      <c r="TZY29" s="277"/>
      <c r="UAB29" s="276"/>
      <c r="UAC29" s="276"/>
      <c r="UAH29" s="276"/>
      <c r="UAI29" s="277"/>
      <c r="UAL29" s="276"/>
      <c r="UAM29" s="276"/>
      <c r="UAR29" s="276"/>
      <c r="UAS29" s="277"/>
      <c r="UAV29" s="276"/>
      <c r="UAW29" s="276"/>
      <c r="UBB29" s="276"/>
      <c r="UBC29" s="277"/>
      <c r="UBF29" s="276"/>
      <c r="UBG29" s="276"/>
      <c r="UBL29" s="276"/>
      <c r="UBM29" s="277"/>
      <c r="UBP29" s="276"/>
      <c r="UBQ29" s="276"/>
      <c r="UBV29" s="276"/>
      <c r="UBW29" s="277"/>
      <c r="UBZ29" s="276"/>
      <c r="UCA29" s="276"/>
      <c r="UCF29" s="276"/>
      <c r="UCG29" s="277"/>
      <c r="UCJ29" s="276"/>
      <c r="UCK29" s="276"/>
      <c r="UCP29" s="276"/>
      <c r="UCQ29" s="277"/>
      <c r="UCT29" s="276"/>
      <c r="UCU29" s="276"/>
      <c r="UCZ29" s="276"/>
      <c r="UDA29" s="277"/>
      <c r="UDD29" s="276"/>
      <c r="UDE29" s="276"/>
      <c r="UDJ29" s="276"/>
      <c r="UDK29" s="277"/>
      <c r="UDN29" s="276"/>
      <c r="UDO29" s="276"/>
      <c r="UDT29" s="276"/>
      <c r="UDU29" s="277"/>
      <c r="UDX29" s="276"/>
      <c r="UDY29" s="276"/>
      <c r="UED29" s="276"/>
      <c r="UEE29" s="277"/>
      <c r="UEH29" s="276"/>
      <c r="UEI29" s="276"/>
      <c r="UEN29" s="276"/>
      <c r="UEO29" s="277"/>
      <c r="UER29" s="276"/>
      <c r="UES29" s="276"/>
      <c r="UEX29" s="276"/>
      <c r="UEY29" s="277"/>
      <c r="UFB29" s="276"/>
      <c r="UFC29" s="276"/>
      <c r="UFH29" s="276"/>
      <c r="UFI29" s="277"/>
      <c r="UFL29" s="276"/>
      <c r="UFM29" s="276"/>
      <c r="UFR29" s="276"/>
      <c r="UFS29" s="277"/>
      <c r="UFV29" s="276"/>
      <c r="UFW29" s="276"/>
      <c r="UGB29" s="276"/>
      <c r="UGC29" s="277"/>
      <c r="UGF29" s="276"/>
      <c r="UGG29" s="276"/>
      <c r="UGL29" s="276"/>
      <c r="UGM29" s="277"/>
      <c r="UGP29" s="276"/>
      <c r="UGQ29" s="276"/>
      <c r="UGV29" s="276"/>
      <c r="UGW29" s="277"/>
      <c r="UGZ29" s="276"/>
      <c r="UHA29" s="276"/>
      <c r="UHF29" s="276"/>
      <c r="UHG29" s="277"/>
      <c r="UHJ29" s="276"/>
      <c r="UHK29" s="276"/>
      <c r="UHP29" s="276"/>
      <c r="UHQ29" s="277"/>
      <c r="UHT29" s="276"/>
      <c r="UHU29" s="276"/>
      <c r="UHZ29" s="276"/>
      <c r="UIA29" s="277"/>
      <c r="UID29" s="276"/>
      <c r="UIE29" s="276"/>
      <c r="UIJ29" s="276"/>
      <c r="UIK29" s="277"/>
      <c r="UIN29" s="276"/>
      <c r="UIO29" s="276"/>
      <c r="UIT29" s="276"/>
      <c r="UIU29" s="277"/>
      <c r="UIX29" s="276"/>
      <c r="UIY29" s="276"/>
      <c r="UJD29" s="276"/>
      <c r="UJE29" s="277"/>
      <c r="UJH29" s="276"/>
      <c r="UJI29" s="276"/>
      <c r="UJN29" s="276"/>
      <c r="UJO29" s="277"/>
      <c r="UJR29" s="276"/>
      <c r="UJS29" s="276"/>
      <c r="UJX29" s="276"/>
      <c r="UJY29" s="277"/>
      <c r="UKB29" s="276"/>
      <c r="UKC29" s="276"/>
      <c r="UKH29" s="276"/>
      <c r="UKI29" s="277"/>
      <c r="UKL29" s="276"/>
      <c r="UKM29" s="276"/>
      <c r="UKR29" s="276"/>
      <c r="UKS29" s="277"/>
      <c r="UKV29" s="276"/>
      <c r="UKW29" s="276"/>
      <c r="ULB29" s="276"/>
      <c r="ULC29" s="277"/>
      <c r="ULF29" s="276"/>
      <c r="ULG29" s="276"/>
      <c r="ULL29" s="276"/>
      <c r="ULM29" s="277"/>
      <c r="ULP29" s="276"/>
      <c r="ULQ29" s="276"/>
      <c r="ULV29" s="276"/>
      <c r="ULW29" s="277"/>
      <c r="ULZ29" s="276"/>
      <c r="UMA29" s="276"/>
      <c r="UMF29" s="276"/>
      <c r="UMG29" s="277"/>
      <c r="UMJ29" s="276"/>
      <c r="UMK29" s="276"/>
      <c r="UMP29" s="276"/>
      <c r="UMQ29" s="277"/>
      <c r="UMT29" s="276"/>
      <c r="UMU29" s="276"/>
      <c r="UMZ29" s="276"/>
      <c r="UNA29" s="277"/>
      <c r="UND29" s="276"/>
      <c r="UNE29" s="276"/>
      <c r="UNJ29" s="276"/>
      <c r="UNK29" s="277"/>
      <c r="UNN29" s="276"/>
      <c r="UNO29" s="276"/>
      <c r="UNT29" s="276"/>
      <c r="UNU29" s="277"/>
      <c r="UNX29" s="276"/>
      <c r="UNY29" s="276"/>
      <c r="UOD29" s="276"/>
      <c r="UOE29" s="277"/>
      <c r="UOH29" s="276"/>
      <c r="UOI29" s="276"/>
      <c r="UON29" s="276"/>
      <c r="UOO29" s="277"/>
      <c r="UOR29" s="276"/>
      <c r="UOS29" s="276"/>
      <c r="UOX29" s="276"/>
      <c r="UOY29" s="277"/>
      <c r="UPB29" s="276"/>
      <c r="UPC29" s="276"/>
      <c r="UPH29" s="276"/>
      <c r="UPI29" s="277"/>
      <c r="UPL29" s="276"/>
      <c r="UPM29" s="276"/>
      <c r="UPR29" s="276"/>
      <c r="UPS29" s="277"/>
      <c r="UPV29" s="276"/>
      <c r="UPW29" s="276"/>
      <c r="UQB29" s="276"/>
      <c r="UQC29" s="277"/>
      <c r="UQF29" s="276"/>
      <c r="UQG29" s="276"/>
      <c r="UQL29" s="276"/>
      <c r="UQM29" s="277"/>
      <c r="UQP29" s="276"/>
      <c r="UQQ29" s="276"/>
      <c r="UQV29" s="276"/>
      <c r="UQW29" s="277"/>
      <c r="UQZ29" s="276"/>
      <c r="URA29" s="276"/>
      <c r="URF29" s="276"/>
      <c r="URG29" s="277"/>
      <c r="URJ29" s="276"/>
      <c r="URK29" s="276"/>
      <c r="URP29" s="276"/>
      <c r="URQ29" s="277"/>
      <c r="URT29" s="276"/>
      <c r="URU29" s="276"/>
      <c r="URZ29" s="276"/>
      <c r="USA29" s="277"/>
      <c r="USD29" s="276"/>
      <c r="USE29" s="276"/>
      <c r="USJ29" s="276"/>
      <c r="USK29" s="277"/>
      <c r="USN29" s="276"/>
      <c r="USO29" s="276"/>
      <c r="UST29" s="276"/>
      <c r="USU29" s="277"/>
      <c r="USX29" s="276"/>
      <c r="USY29" s="276"/>
      <c r="UTD29" s="276"/>
      <c r="UTE29" s="277"/>
      <c r="UTH29" s="276"/>
      <c r="UTI29" s="276"/>
      <c r="UTN29" s="276"/>
      <c r="UTO29" s="277"/>
      <c r="UTR29" s="276"/>
      <c r="UTS29" s="276"/>
      <c r="UTX29" s="276"/>
      <c r="UTY29" s="277"/>
      <c r="UUB29" s="276"/>
      <c r="UUC29" s="276"/>
      <c r="UUH29" s="276"/>
      <c r="UUI29" s="277"/>
      <c r="UUL29" s="276"/>
      <c r="UUM29" s="276"/>
      <c r="UUR29" s="276"/>
      <c r="UUS29" s="277"/>
      <c r="UUV29" s="276"/>
      <c r="UUW29" s="276"/>
      <c r="UVB29" s="276"/>
      <c r="UVC29" s="277"/>
      <c r="UVF29" s="276"/>
      <c r="UVG29" s="276"/>
      <c r="UVL29" s="276"/>
      <c r="UVM29" s="277"/>
      <c r="UVP29" s="276"/>
      <c r="UVQ29" s="276"/>
      <c r="UVV29" s="276"/>
      <c r="UVW29" s="277"/>
      <c r="UVZ29" s="276"/>
      <c r="UWA29" s="276"/>
      <c r="UWF29" s="276"/>
      <c r="UWG29" s="277"/>
      <c r="UWJ29" s="276"/>
      <c r="UWK29" s="276"/>
      <c r="UWP29" s="276"/>
      <c r="UWQ29" s="277"/>
      <c r="UWT29" s="276"/>
      <c r="UWU29" s="276"/>
      <c r="UWZ29" s="276"/>
      <c r="UXA29" s="277"/>
      <c r="UXD29" s="276"/>
      <c r="UXE29" s="276"/>
      <c r="UXJ29" s="276"/>
      <c r="UXK29" s="277"/>
      <c r="UXN29" s="276"/>
      <c r="UXO29" s="276"/>
      <c r="UXT29" s="276"/>
      <c r="UXU29" s="277"/>
      <c r="UXX29" s="276"/>
      <c r="UXY29" s="276"/>
      <c r="UYD29" s="276"/>
      <c r="UYE29" s="277"/>
      <c r="UYH29" s="276"/>
      <c r="UYI29" s="276"/>
      <c r="UYN29" s="276"/>
      <c r="UYO29" s="277"/>
      <c r="UYR29" s="276"/>
      <c r="UYS29" s="276"/>
      <c r="UYX29" s="276"/>
      <c r="UYY29" s="277"/>
      <c r="UZB29" s="276"/>
      <c r="UZC29" s="276"/>
      <c r="UZH29" s="276"/>
      <c r="UZI29" s="277"/>
      <c r="UZL29" s="276"/>
      <c r="UZM29" s="276"/>
      <c r="UZR29" s="276"/>
      <c r="UZS29" s="277"/>
      <c r="UZV29" s="276"/>
      <c r="UZW29" s="276"/>
      <c r="VAB29" s="276"/>
      <c r="VAC29" s="277"/>
      <c r="VAF29" s="276"/>
      <c r="VAG29" s="276"/>
      <c r="VAL29" s="276"/>
      <c r="VAM29" s="277"/>
      <c r="VAP29" s="276"/>
      <c r="VAQ29" s="276"/>
      <c r="VAV29" s="276"/>
      <c r="VAW29" s="277"/>
      <c r="VAZ29" s="276"/>
      <c r="VBA29" s="276"/>
      <c r="VBF29" s="276"/>
      <c r="VBG29" s="277"/>
      <c r="VBJ29" s="276"/>
      <c r="VBK29" s="276"/>
      <c r="VBP29" s="276"/>
      <c r="VBQ29" s="277"/>
      <c r="VBT29" s="276"/>
      <c r="VBU29" s="276"/>
      <c r="VBZ29" s="276"/>
      <c r="VCA29" s="277"/>
      <c r="VCD29" s="276"/>
      <c r="VCE29" s="276"/>
      <c r="VCJ29" s="276"/>
      <c r="VCK29" s="277"/>
      <c r="VCN29" s="276"/>
      <c r="VCO29" s="276"/>
      <c r="VCT29" s="276"/>
      <c r="VCU29" s="277"/>
      <c r="VCX29" s="276"/>
      <c r="VCY29" s="276"/>
      <c r="VDD29" s="276"/>
      <c r="VDE29" s="277"/>
      <c r="VDH29" s="276"/>
      <c r="VDI29" s="276"/>
      <c r="VDN29" s="276"/>
      <c r="VDO29" s="277"/>
      <c r="VDR29" s="276"/>
      <c r="VDS29" s="276"/>
      <c r="VDX29" s="276"/>
      <c r="VDY29" s="277"/>
      <c r="VEB29" s="276"/>
      <c r="VEC29" s="276"/>
      <c r="VEH29" s="276"/>
      <c r="VEI29" s="277"/>
      <c r="VEL29" s="276"/>
      <c r="VEM29" s="276"/>
      <c r="VER29" s="276"/>
      <c r="VES29" s="277"/>
      <c r="VEV29" s="276"/>
      <c r="VEW29" s="276"/>
      <c r="VFB29" s="276"/>
      <c r="VFC29" s="277"/>
      <c r="VFF29" s="276"/>
      <c r="VFG29" s="276"/>
      <c r="VFL29" s="276"/>
      <c r="VFM29" s="277"/>
      <c r="VFP29" s="276"/>
      <c r="VFQ29" s="276"/>
      <c r="VFV29" s="276"/>
      <c r="VFW29" s="277"/>
      <c r="VFZ29" s="276"/>
      <c r="VGA29" s="276"/>
      <c r="VGF29" s="276"/>
      <c r="VGG29" s="277"/>
      <c r="VGJ29" s="276"/>
      <c r="VGK29" s="276"/>
      <c r="VGP29" s="276"/>
      <c r="VGQ29" s="277"/>
      <c r="VGT29" s="276"/>
      <c r="VGU29" s="276"/>
      <c r="VGZ29" s="276"/>
      <c r="VHA29" s="277"/>
      <c r="VHD29" s="276"/>
      <c r="VHE29" s="276"/>
      <c r="VHJ29" s="276"/>
      <c r="VHK29" s="277"/>
      <c r="VHN29" s="276"/>
      <c r="VHO29" s="276"/>
      <c r="VHT29" s="276"/>
      <c r="VHU29" s="277"/>
      <c r="VHX29" s="276"/>
      <c r="VHY29" s="276"/>
      <c r="VID29" s="276"/>
      <c r="VIE29" s="277"/>
      <c r="VIH29" s="276"/>
      <c r="VII29" s="276"/>
      <c r="VIN29" s="276"/>
      <c r="VIO29" s="277"/>
      <c r="VIR29" s="276"/>
      <c r="VIS29" s="276"/>
      <c r="VIX29" s="276"/>
      <c r="VIY29" s="277"/>
      <c r="VJB29" s="276"/>
      <c r="VJC29" s="276"/>
      <c r="VJH29" s="276"/>
      <c r="VJI29" s="277"/>
      <c r="VJL29" s="276"/>
      <c r="VJM29" s="276"/>
      <c r="VJR29" s="276"/>
      <c r="VJS29" s="277"/>
      <c r="VJV29" s="276"/>
      <c r="VJW29" s="276"/>
      <c r="VKB29" s="276"/>
      <c r="VKC29" s="277"/>
      <c r="VKF29" s="276"/>
      <c r="VKG29" s="276"/>
      <c r="VKL29" s="276"/>
      <c r="VKM29" s="277"/>
      <c r="VKP29" s="276"/>
      <c r="VKQ29" s="276"/>
      <c r="VKV29" s="276"/>
      <c r="VKW29" s="277"/>
      <c r="VKZ29" s="276"/>
      <c r="VLA29" s="276"/>
      <c r="VLF29" s="276"/>
      <c r="VLG29" s="277"/>
      <c r="VLJ29" s="276"/>
      <c r="VLK29" s="276"/>
      <c r="VLP29" s="276"/>
      <c r="VLQ29" s="277"/>
      <c r="VLT29" s="276"/>
      <c r="VLU29" s="276"/>
      <c r="VLZ29" s="276"/>
      <c r="VMA29" s="277"/>
      <c r="VMD29" s="276"/>
      <c r="VME29" s="276"/>
      <c r="VMJ29" s="276"/>
      <c r="VMK29" s="277"/>
      <c r="VMN29" s="276"/>
      <c r="VMO29" s="276"/>
      <c r="VMT29" s="276"/>
      <c r="VMU29" s="277"/>
      <c r="VMX29" s="276"/>
      <c r="VMY29" s="276"/>
      <c r="VND29" s="276"/>
      <c r="VNE29" s="277"/>
      <c r="VNH29" s="276"/>
      <c r="VNI29" s="276"/>
      <c r="VNN29" s="276"/>
      <c r="VNO29" s="277"/>
      <c r="VNR29" s="276"/>
      <c r="VNS29" s="276"/>
      <c r="VNX29" s="276"/>
      <c r="VNY29" s="277"/>
      <c r="VOB29" s="276"/>
      <c r="VOC29" s="276"/>
      <c r="VOH29" s="276"/>
      <c r="VOI29" s="277"/>
      <c r="VOL29" s="276"/>
      <c r="VOM29" s="276"/>
      <c r="VOR29" s="276"/>
      <c r="VOS29" s="277"/>
      <c r="VOV29" s="276"/>
      <c r="VOW29" s="276"/>
      <c r="VPB29" s="276"/>
      <c r="VPC29" s="277"/>
      <c r="VPF29" s="276"/>
      <c r="VPG29" s="276"/>
      <c r="VPL29" s="276"/>
      <c r="VPM29" s="277"/>
      <c r="VPP29" s="276"/>
      <c r="VPQ29" s="276"/>
      <c r="VPV29" s="276"/>
      <c r="VPW29" s="277"/>
      <c r="VPZ29" s="276"/>
      <c r="VQA29" s="276"/>
      <c r="VQF29" s="276"/>
      <c r="VQG29" s="277"/>
      <c r="VQJ29" s="276"/>
      <c r="VQK29" s="276"/>
      <c r="VQP29" s="276"/>
      <c r="VQQ29" s="277"/>
      <c r="VQT29" s="276"/>
      <c r="VQU29" s="276"/>
      <c r="VQZ29" s="276"/>
      <c r="VRA29" s="277"/>
      <c r="VRD29" s="276"/>
      <c r="VRE29" s="276"/>
      <c r="VRJ29" s="276"/>
      <c r="VRK29" s="277"/>
      <c r="VRN29" s="276"/>
      <c r="VRO29" s="276"/>
      <c r="VRT29" s="276"/>
      <c r="VRU29" s="277"/>
      <c r="VRX29" s="276"/>
      <c r="VRY29" s="276"/>
      <c r="VSD29" s="276"/>
      <c r="VSE29" s="277"/>
      <c r="VSH29" s="276"/>
      <c r="VSI29" s="276"/>
      <c r="VSN29" s="276"/>
      <c r="VSO29" s="277"/>
      <c r="VSR29" s="276"/>
      <c r="VSS29" s="276"/>
      <c r="VSX29" s="276"/>
      <c r="VSY29" s="277"/>
      <c r="VTB29" s="276"/>
      <c r="VTC29" s="276"/>
      <c r="VTH29" s="276"/>
      <c r="VTI29" s="277"/>
      <c r="VTL29" s="276"/>
      <c r="VTM29" s="276"/>
      <c r="VTR29" s="276"/>
      <c r="VTS29" s="277"/>
      <c r="VTV29" s="276"/>
      <c r="VTW29" s="276"/>
      <c r="VUB29" s="276"/>
      <c r="VUC29" s="277"/>
      <c r="VUF29" s="276"/>
      <c r="VUG29" s="276"/>
      <c r="VUL29" s="276"/>
      <c r="VUM29" s="277"/>
      <c r="VUP29" s="276"/>
      <c r="VUQ29" s="276"/>
      <c r="VUV29" s="276"/>
      <c r="VUW29" s="277"/>
      <c r="VUZ29" s="276"/>
      <c r="VVA29" s="276"/>
      <c r="VVF29" s="276"/>
      <c r="VVG29" s="277"/>
      <c r="VVJ29" s="276"/>
      <c r="VVK29" s="276"/>
      <c r="VVP29" s="276"/>
      <c r="VVQ29" s="277"/>
      <c r="VVT29" s="276"/>
      <c r="VVU29" s="276"/>
      <c r="VVZ29" s="276"/>
      <c r="VWA29" s="277"/>
      <c r="VWD29" s="276"/>
      <c r="VWE29" s="276"/>
      <c r="VWJ29" s="276"/>
      <c r="VWK29" s="277"/>
      <c r="VWN29" s="276"/>
      <c r="VWO29" s="276"/>
      <c r="VWT29" s="276"/>
      <c r="VWU29" s="277"/>
      <c r="VWX29" s="276"/>
      <c r="VWY29" s="276"/>
      <c r="VXD29" s="276"/>
      <c r="VXE29" s="277"/>
      <c r="VXH29" s="276"/>
      <c r="VXI29" s="276"/>
      <c r="VXN29" s="276"/>
      <c r="VXO29" s="277"/>
      <c r="VXR29" s="276"/>
      <c r="VXS29" s="276"/>
      <c r="VXX29" s="276"/>
      <c r="VXY29" s="277"/>
      <c r="VYB29" s="276"/>
      <c r="VYC29" s="276"/>
      <c r="VYH29" s="276"/>
      <c r="VYI29" s="277"/>
      <c r="VYL29" s="276"/>
      <c r="VYM29" s="276"/>
      <c r="VYR29" s="276"/>
      <c r="VYS29" s="277"/>
      <c r="VYV29" s="276"/>
      <c r="VYW29" s="276"/>
      <c r="VZB29" s="276"/>
      <c r="VZC29" s="277"/>
      <c r="VZF29" s="276"/>
      <c r="VZG29" s="276"/>
      <c r="VZL29" s="276"/>
      <c r="VZM29" s="277"/>
      <c r="VZP29" s="276"/>
      <c r="VZQ29" s="276"/>
      <c r="VZV29" s="276"/>
      <c r="VZW29" s="277"/>
      <c r="VZZ29" s="276"/>
      <c r="WAA29" s="276"/>
      <c r="WAF29" s="276"/>
      <c r="WAG29" s="277"/>
      <c r="WAJ29" s="276"/>
      <c r="WAK29" s="276"/>
      <c r="WAP29" s="276"/>
      <c r="WAQ29" s="277"/>
      <c r="WAT29" s="276"/>
      <c r="WAU29" s="276"/>
      <c r="WAZ29" s="276"/>
      <c r="WBA29" s="277"/>
      <c r="WBD29" s="276"/>
      <c r="WBE29" s="276"/>
      <c r="WBJ29" s="276"/>
      <c r="WBK29" s="277"/>
      <c r="WBN29" s="276"/>
      <c r="WBO29" s="276"/>
      <c r="WBT29" s="276"/>
      <c r="WBU29" s="277"/>
      <c r="WBX29" s="276"/>
      <c r="WBY29" s="276"/>
      <c r="WCD29" s="276"/>
      <c r="WCE29" s="277"/>
      <c r="WCH29" s="276"/>
      <c r="WCI29" s="276"/>
      <c r="WCN29" s="276"/>
      <c r="WCO29" s="277"/>
      <c r="WCR29" s="276"/>
      <c r="WCS29" s="276"/>
      <c r="WCX29" s="276"/>
      <c r="WCY29" s="277"/>
      <c r="WDB29" s="276"/>
      <c r="WDC29" s="276"/>
      <c r="WDH29" s="276"/>
      <c r="WDI29" s="277"/>
      <c r="WDL29" s="276"/>
      <c r="WDM29" s="276"/>
      <c r="WDR29" s="276"/>
      <c r="WDS29" s="277"/>
      <c r="WDV29" s="276"/>
      <c r="WDW29" s="276"/>
      <c r="WEB29" s="276"/>
      <c r="WEC29" s="277"/>
      <c r="WEF29" s="276"/>
      <c r="WEG29" s="276"/>
      <c r="WEL29" s="276"/>
      <c r="WEM29" s="277"/>
      <c r="WEP29" s="276"/>
      <c r="WEQ29" s="276"/>
      <c r="WEV29" s="276"/>
      <c r="WEW29" s="277"/>
      <c r="WEZ29" s="276"/>
      <c r="WFA29" s="276"/>
      <c r="WFF29" s="276"/>
      <c r="WFG29" s="277"/>
      <c r="WFJ29" s="276"/>
      <c r="WFK29" s="276"/>
      <c r="WFP29" s="276"/>
      <c r="WFQ29" s="277"/>
      <c r="WFT29" s="276"/>
      <c r="WFU29" s="276"/>
      <c r="WFZ29" s="276"/>
      <c r="WGA29" s="277"/>
      <c r="WGD29" s="276"/>
      <c r="WGE29" s="276"/>
      <c r="WGJ29" s="276"/>
      <c r="WGK29" s="277"/>
      <c r="WGN29" s="276"/>
      <c r="WGO29" s="276"/>
      <c r="WGT29" s="276"/>
      <c r="WGU29" s="277"/>
      <c r="WGX29" s="276"/>
      <c r="WGY29" s="276"/>
      <c r="WHD29" s="276"/>
      <c r="WHE29" s="277"/>
      <c r="WHH29" s="276"/>
      <c r="WHI29" s="276"/>
      <c r="WHN29" s="276"/>
      <c r="WHO29" s="277"/>
      <c r="WHR29" s="276"/>
      <c r="WHS29" s="276"/>
      <c r="WHX29" s="276"/>
      <c r="WHY29" s="277"/>
      <c r="WIB29" s="276"/>
      <c r="WIC29" s="276"/>
      <c r="WIH29" s="276"/>
      <c r="WII29" s="277"/>
      <c r="WIL29" s="276"/>
      <c r="WIM29" s="276"/>
      <c r="WIR29" s="276"/>
      <c r="WIS29" s="277"/>
      <c r="WIV29" s="276"/>
      <c r="WIW29" s="276"/>
      <c r="WJB29" s="276"/>
      <c r="WJC29" s="277"/>
      <c r="WJF29" s="276"/>
      <c r="WJG29" s="276"/>
      <c r="WJL29" s="276"/>
      <c r="WJM29" s="277"/>
      <c r="WJP29" s="276"/>
      <c r="WJQ29" s="276"/>
      <c r="WJV29" s="276"/>
      <c r="WJW29" s="277"/>
      <c r="WJZ29" s="276"/>
      <c r="WKA29" s="276"/>
      <c r="WKF29" s="276"/>
      <c r="WKG29" s="277"/>
      <c r="WKJ29" s="276"/>
      <c r="WKK29" s="276"/>
      <c r="WKP29" s="276"/>
      <c r="WKQ29" s="277"/>
      <c r="WKT29" s="276"/>
      <c r="WKU29" s="276"/>
      <c r="WKZ29" s="276"/>
      <c r="WLA29" s="277"/>
      <c r="WLD29" s="276"/>
      <c r="WLE29" s="276"/>
      <c r="WLJ29" s="276"/>
      <c r="WLK29" s="277"/>
      <c r="WLN29" s="276"/>
      <c r="WLO29" s="276"/>
      <c r="WLT29" s="276"/>
      <c r="WLU29" s="277"/>
      <c r="WLX29" s="276"/>
      <c r="WLY29" s="276"/>
      <c r="WMD29" s="276"/>
      <c r="WME29" s="277"/>
      <c r="WMH29" s="276"/>
      <c r="WMI29" s="276"/>
      <c r="WMN29" s="276"/>
      <c r="WMO29" s="277"/>
      <c r="WMR29" s="276"/>
      <c r="WMS29" s="276"/>
      <c r="WMX29" s="276"/>
      <c r="WMY29" s="277"/>
      <c r="WNB29" s="276"/>
      <c r="WNC29" s="276"/>
      <c r="WNH29" s="276"/>
      <c r="WNI29" s="277"/>
      <c r="WNL29" s="276"/>
      <c r="WNM29" s="276"/>
      <c r="WNR29" s="276"/>
      <c r="WNS29" s="277"/>
      <c r="WNV29" s="276"/>
      <c r="WNW29" s="276"/>
      <c r="WOB29" s="276"/>
      <c r="WOC29" s="277"/>
      <c r="WOF29" s="276"/>
      <c r="WOG29" s="276"/>
      <c r="WOL29" s="276"/>
      <c r="WOM29" s="277"/>
      <c r="WOP29" s="276"/>
      <c r="WOQ29" s="276"/>
      <c r="WOV29" s="276"/>
      <c r="WOW29" s="277"/>
      <c r="WOZ29" s="276"/>
      <c r="WPA29" s="276"/>
      <c r="WPF29" s="276"/>
      <c r="WPG29" s="277"/>
      <c r="WPJ29" s="276"/>
      <c r="WPK29" s="276"/>
      <c r="WPP29" s="276"/>
      <c r="WPQ29" s="277"/>
      <c r="WPT29" s="276"/>
      <c r="WPU29" s="276"/>
      <c r="WPZ29" s="276"/>
      <c r="WQA29" s="277"/>
      <c r="WQD29" s="276"/>
      <c r="WQE29" s="276"/>
      <c r="WQJ29" s="276"/>
      <c r="WQK29" s="277"/>
      <c r="WQN29" s="276"/>
      <c r="WQO29" s="276"/>
      <c r="WQT29" s="276"/>
      <c r="WQU29" s="277"/>
      <c r="WQX29" s="276"/>
      <c r="WQY29" s="276"/>
      <c r="WRD29" s="276"/>
      <c r="WRE29" s="277"/>
      <c r="WRH29" s="276"/>
      <c r="WRI29" s="276"/>
      <c r="WRN29" s="276"/>
      <c r="WRO29" s="277"/>
      <c r="WRR29" s="276"/>
      <c r="WRS29" s="276"/>
      <c r="WRX29" s="276"/>
      <c r="WRY29" s="277"/>
      <c r="WSB29" s="276"/>
      <c r="WSC29" s="276"/>
      <c r="WSH29" s="276"/>
      <c r="WSI29" s="277"/>
      <c r="WSL29" s="276"/>
      <c r="WSM29" s="276"/>
      <c r="WSR29" s="276"/>
      <c r="WSS29" s="277"/>
      <c r="WSV29" s="276"/>
      <c r="WSW29" s="276"/>
      <c r="WTB29" s="276"/>
      <c r="WTC29" s="277"/>
      <c r="WTF29" s="276"/>
      <c r="WTG29" s="276"/>
      <c r="WTL29" s="276"/>
      <c r="WTM29" s="277"/>
      <c r="WTP29" s="276"/>
      <c r="WTQ29" s="276"/>
      <c r="WTV29" s="276"/>
      <c r="WTW29" s="277"/>
      <c r="WTZ29" s="276"/>
      <c r="WUA29" s="276"/>
      <c r="WUF29" s="276"/>
      <c r="WUG29" s="277"/>
      <c r="WUJ29" s="276"/>
      <c r="WUK29" s="276"/>
      <c r="WUP29" s="276"/>
      <c r="WUQ29" s="277"/>
      <c r="WUT29" s="276"/>
      <c r="WUU29" s="276"/>
      <c r="WUZ29" s="276"/>
      <c r="WVA29" s="277"/>
      <c r="WVD29" s="276"/>
      <c r="WVE29" s="276"/>
      <c r="WVJ29" s="276"/>
      <c r="WVK29" s="277"/>
      <c r="WVN29" s="276"/>
      <c r="WVO29" s="276"/>
      <c r="WVT29" s="276"/>
      <c r="WVU29" s="277"/>
      <c r="WVX29" s="276"/>
      <c r="WVY29" s="276"/>
      <c r="WWD29" s="276"/>
      <c r="WWE29" s="277"/>
      <c r="WWH29" s="276"/>
      <c r="WWI29" s="276"/>
      <c r="WWN29" s="276"/>
      <c r="WWO29" s="277"/>
      <c r="WWR29" s="276"/>
      <c r="WWS29" s="276"/>
      <c r="WWX29" s="276"/>
      <c r="WWY29" s="277"/>
      <c r="WXB29" s="276"/>
      <c r="WXC29" s="276"/>
      <c r="WXH29" s="276"/>
      <c r="WXI29" s="277"/>
      <c r="WXL29" s="276"/>
      <c r="WXM29" s="276"/>
      <c r="WXR29" s="276"/>
      <c r="WXS29" s="277"/>
      <c r="WXV29" s="276"/>
      <c r="WXW29" s="276"/>
      <c r="WYB29" s="276"/>
      <c r="WYC29" s="277"/>
      <c r="WYF29" s="276"/>
      <c r="WYG29" s="276"/>
      <c r="WYL29" s="276"/>
      <c r="WYM29" s="277"/>
      <c r="WYP29" s="276"/>
      <c r="WYQ29" s="276"/>
      <c r="WYV29" s="276"/>
      <c r="WYW29" s="277"/>
      <c r="WYZ29" s="276"/>
      <c r="WZA29" s="276"/>
      <c r="WZF29" s="276"/>
      <c r="WZG29" s="277"/>
      <c r="WZJ29" s="276"/>
      <c r="WZK29" s="276"/>
      <c r="WZP29" s="276"/>
      <c r="WZQ29" s="277"/>
      <c r="WZT29" s="276"/>
      <c r="WZU29" s="276"/>
      <c r="WZZ29" s="276"/>
      <c r="XAA29" s="277"/>
      <c r="XAD29" s="276"/>
      <c r="XAE29" s="276"/>
      <c r="XAJ29" s="276"/>
      <c r="XAK29" s="277"/>
      <c r="XAN29" s="276"/>
      <c r="XAO29" s="276"/>
      <c r="XAT29" s="276"/>
      <c r="XAU29" s="277"/>
      <c r="XAX29" s="276"/>
      <c r="XAY29" s="276"/>
      <c r="XBD29" s="276"/>
      <c r="XBE29" s="277"/>
      <c r="XBH29" s="276"/>
      <c r="XBI29" s="276"/>
      <c r="XBN29" s="276"/>
      <c r="XBO29" s="277"/>
      <c r="XBR29" s="276"/>
      <c r="XBS29" s="276"/>
      <c r="XBX29" s="276"/>
      <c r="XBY29" s="277"/>
      <c r="XCB29" s="276"/>
      <c r="XCC29" s="276"/>
      <c r="XCH29" s="276"/>
      <c r="XCI29" s="277"/>
      <c r="XCL29" s="276"/>
      <c r="XCM29" s="276"/>
      <c r="XCR29" s="276"/>
      <c r="XCS29" s="277"/>
      <c r="XCV29" s="276"/>
      <c r="XCW29" s="276"/>
      <c r="XDB29" s="276"/>
      <c r="XDC29" s="277"/>
      <c r="XDF29" s="276"/>
      <c r="XDG29" s="276"/>
      <c r="XDL29" s="276"/>
      <c r="XDM29" s="277"/>
      <c r="XDP29" s="276"/>
      <c r="XDQ29" s="276"/>
      <c r="XDV29" s="276"/>
      <c r="XDW29" s="277"/>
      <c r="XDZ29" s="276"/>
      <c r="XEA29" s="276"/>
      <c r="XEF29" s="276"/>
      <c r="XEG29" s="277"/>
      <c r="XEJ29" s="276"/>
      <c r="XEK29" s="276"/>
      <c r="XEP29" s="276"/>
      <c r="XEQ29" s="277"/>
      <c r="XET29" s="276"/>
      <c r="XEU29" s="276"/>
      <c r="XEZ29" s="276"/>
      <c r="XFA29" s="277"/>
      <c r="XFD29" s="276"/>
    </row>
    <row r="30" spans="1:2045 2050:3071 3074:4095 4100:7165 7170:8191 8194:9215 9220:12285 12290:13311 13314:14335 14340:16384" s="275" customFormat="1" ht="11.25">
      <c r="A30" s="277"/>
      <c r="D30" s="276"/>
      <c r="E30" s="276"/>
      <c r="J30" s="276"/>
    </row>
    <row r="31" spans="1:2045 2050:3071 3074:4095 4100:7165 7170:8191 8194:9215 9220:12285 12290:13311 13314:14335 14340:16384" s="275" customFormat="1" ht="11.25">
      <c r="A31" s="277"/>
      <c r="D31" s="276"/>
      <c r="E31" s="276"/>
      <c r="J31" s="276"/>
    </row>
    <row r="32" spans="1:2045 2050:3071 3074:4095 4100:7165 7170:8191 8194:9215 9220:12285 12290:13311 13314:14335 14340:16384" s="275" customFormat="1" ht="11.25">
      <c r="A32" s="277"/>
      <c r="C32" s="276"/>
      <c r="D32" s="276"/>
      <c r="E32" s="276"/>
      <c r="F32" s="276"/>
      <c r="G32" s="276"/>
      <c r="H32" s="276"/>
      <c r="I32" s="276"/>
      <c r="J32" s="276"/>
    </row>
    <row r="33" spans="1:10">
      <c r="A33" s="1" t="s">
        <v>31</v>
      </c>
      <c r="B33" s="266"/>
      <c r="C33" s="267"/>
      <c r="D33" s="267"/>
      <c r="E33" s="267"/>
      <c r="F33" s="4"/>
      <c r="G33" s="4"/>
      <c r="H33" s="4"/>
      <c r="I33" s="4"/>
      <c r="J33" s="4"/>
    </row>
    <row r="34" spans="1:10">
      <c r="A34" s="5" t="s">
        <v>28</v>
      </c>
      <c r="B34" s="268"/>
      <c r="C34" s="269"/>
      <c r="D34" s="269"/>
      <c r="E34" s="269"/>
      <c r="F34" s="8"/>
      <c r="G34" s="8"/>
    </row>
    <row r="35" spans="1:10">
      <c r="A35" s="5" t="s">
        <v>2</v>
      </c>
      <c r="B35" s="268"/>
      <c r="C35" s="269"/>
      <c r="D35" s="269"/>
      <c r="E35" s="269"/>
      <c r="F35" s="8"/>
      <c r="G35" s="8"/>
    </row>
    <row r="36" spans="1:10">
      <c r="A36" s="5" t="s">
        <v>32</v>
      </c>
      <c r="B36" s="268"/>
      <c r="C36" s="269"/>
      <c r="D36" s="269"/>
      <c r="E36" s="269"/>
      <c r="F36" s="8"/>
      <c r="G36" s="8"/>
    </row>
    <row r="37" spans="1:10">
      <c r="A37" s="184" t="s">
        <v>599</v>
      </c>
      <c r="B37" s="268"/>
      <c r="C37" s="269"/>
      <c r="D37" s="269"/>
      <c r="E37" s="269"/>
      <c r="F37" s="8"/>
      <c r="G37" s="8"/>
    </row>
    <row r="38" spans="1:10">
      <c r="A38" s="184"/>
      <c r="B38" s="268"/>
      <c r="C38" s="269"/>
      <c r="D38" s="269"/>
      <c r="E38" s="269"/>
      <c r="F38" s="8"/>
      <c r="G38" s="8"/>
    </row>
    <row r="39" spans="1:10">
      <c r="B39" s="270"/>
      <c r="C39" s="270"/>
      <c r="D39" s="8"/>
      <c r="E39" s="8"/>
      <c r="F39" s="8"/>
      <c r="G39" s="270"/>
      <c r="H39" s="271"/>
      <c r="I39" s="271"/>
    </row>
    <row r="40" spans="1:10" s="37" customFormat="1" ht="27" customHeight="1">
      <c r="A40" s="10" t="s">
        <v>3</v>
      </c>
      <c r="B40" s="10" t="s">
        <v>16</v>
      </c>
      <c r="C40" s="10" t="s">
        <v>17</v>
      </c>
      <c r="D40" s="34" t="s">
        <v>18</v>
      </c>
      <c r="E40" s="34" t="s">
        <v>19</v>
      </c>
      <c r="F40" s="34" t="s">
        <v>4</v>
      </c>
      <c r="G40" s="34" t="s">
        <v>30</v>
      </c>
      <c r="H40" s="34" t="s">
        <v>22</v>
      </c>
      <c r="I40" s="34" t="s">
        <v>20</v>
      </c>
      <c r="J40" s="10" t="s">
        <v>23</v>
      </c>
    </row>
    <row r="41" spans="1:10">
      <c r="A41" s="272">
        <v>1995</v>
      </c>
      <c r="B41" s="275">
        <v>20120595</v>
      </c>
      <c r="C41" s="273">
        <v>53728612</v>
      </c>
      <c r="D41" s="274">
        <v>3135885</v>
      </c>
      <c r="E41" s="273">
        <v>2866591</v>
      </c>
      <c r="F41" s="273">
        <v>79851683</v>
      </c>
      <c r="G41" s="274">
        <v>14716683</v>
      </c>
      <c r="H41" s="273">
        <v>10791456</v>
      </c>
      <c r="I41" s="273">
        <v>1433579</v>
      </c>
      <c r="J41" s="273">
        <v>106793401</v>
      </c>
    </row>
    <row r="42" spans="1:10">
      <c r="A42" s="272">
        <v>1996</v>
      </c>
      <c r="B42" s="275">
        <v>23756549</v>
      </c>
      <c r="C42" s="273">
        <v>56639891</v>
      </c>
      <c r="D42" s="274">
        <v>3104969</v>
      </c>
      <c r="E42" s="273">
        <v>3314340</v>
      </c>
      <c r="F42" s="273">
        <v>86815749</v>
      </c>
      <c r="G42" s="274">
        <v>16538552</v>
      </c>
      <c r="H42" s="273">
        <v>8896247</v>
      </c>
      <c r="I42" s="273">
        <v>1642306</v>
      </c>
      <c r="J42" s="273">
        <v>113892854</v>
      </c>
    </row>
    <row r="43" spans="1:10">
      <c r="A43" s="272">
        <v>1997</v>
      </c>
      <c r="B43" s="275">
        <v>30346610</v>
      </c>
      <c r="C43" s="273">
        <v>63025806</v>
      </c>
      <c r="D43" s="274">
        <v>3403258</v>
      </c>
      <c r="E43" s="273">
        <v>3713967</v>
      </c>
      <c r="F43" s="273">
        <v>100489641</v>
      </c>
      <c r="G43" s="274">
        <v>17883403</v>
      </c>
      <c r="H43" s="273">
        <v>13155838</v>
      </c>
      <c r="I43" s="273">
        <v>1908930</v>
      </c>
      <c r="J43" s="273">
        <v>133437812</v>
      </c>
    </row>
    <row r="44" spans="1:10">
      <c r="A44" s="272">
        <v>1998</v>
      </c>
      <c r="B44" s="275">
        <v>31303282</v>
      </c>
      <c r="C44" s="273">
        <v>60983431</v>
      </c>
      <c r="D44" s="274">
        <v>2895044</v>
      </c>
      <c r="E44" s="273">
        <v>3779501</v>
      </c>
      <c r="F44" s="273">
        <v>98961258</v>
      </c>
      <c r="G44" s="274">
        <v>16927420</v>
      </c>
      <c r="H44" s="273">
        <v>14216366</v>
      </c>
      <c r="I44" s="273">
        <v>2448361</v>
      </c>
      <c r="J44" s="273">
        <v>132553405</v>
      </c>
    </row>
    <row r="45" spans="1:10">
      <c r="A45" s="272">
        <v>1999</v>
      </c>
      <c r="B45" s="275">
        <v>25444591</v>
      </c>
      <c r="C45" s="273">
        <v>51682573</v>
      </c>
      <c r="D45" s="274">
        <v>1904903</v>
      </c>
      <c r="E45" s="273">
        <v>3345883</v>
      </c>
      <c r="F45" s="273">
        <v>82377950</v>
      </c>
      <c r="G45" s="273">
        <v>13694347</v>
      </c>
      <c r="H45" s="273">
        <v>12663495</v>
      </c>
      <c r="I45" s="273">
        <v>2094881</v>
      </c>
      <c r="J45" s="273">
        <v>110830673</v>
      </c>
    </row>
    <row r="46" spans="1:10">
      <c r="A46" s="272">
        <v>2000</v>
      </c>
      <c r="B46" s="275">
        <v>25142668</v>
      </c>
      <c r="C46" s="273">
        <v>58875820</v>
      </c>
      <c r="D46" s="274">
        <v>1941274</v>
      </c>
      <c r="E46" s="273">
        <v>3452336</v>
      </c>
      <c r="F46" s="273">
        <v>89412098</v>
      </c>
      <c r="G46" s="273">
        <v>16380092</v>
      </c>
      <c r="H46" s="273">
        <v>14585257</v>
      </c>
      <c r="I46" s="273">
        <v>2019771</v>
      </c>
      <c r="J46" s="273">
        <v>122397218</v>
      </c>
    </row>
    <row r="47" spans="1:10">
      <c r="A47" s="272">
        <v>2001</v>
      </c>
      <c r="B47" s="275">
        <v>20268466</v>
      </c>
      <c r="C47" s="273">
        <v>58509453</v>
      </c>
      <c r="D47" s="274">
        <v>2176294</v>
      </c>
      <c r="E47" s="273">
        <v>3049849</v>
      </c>
      <c r="F47" s="273">
        <v>84004062</v>
      </c>
      <c r="G47" s="273">
        <v>16089474</v>
      </c>
      <c r="H47" s="273">
        <v>16428590</v>
      </c>
      <c r="I47" s="273">
        <v>1707864</v>
      </c>
      <c r="J47" s="273">
        <v>118229990</v>
      </c>
    </row>
    <row r="48" spans="1:10">
      <c r="A48" s="272">
        <v>2002</v>
      </c>
      <c r="B48" s="275">
        <v>8928035</v>
      </c>
      <c r="C48" s="273">
        <v>49734841</v>
      </c>
      <c r="D48" s="274">
        <v>1671656</v>
      </c>
      <c r="E48" s="273">
        <v>1964238</v>
      </c>
      <c r="F48" s="273">
        <v>62298770</v>
      </c>
      <c r="G48" s="273">
        <v>15304947</v>
      </c>
      <c r="H48" s="273">
        <v>11671986</v>
      </c>
      <c r="I48" s="273">
        <v>1831367</v>
      </c>
      <c r="J48" s="273">
        <v>91107070</v>
      </c>
    </row>
    <row r="49" spans="1:10">
      <c r="A49" s="272">
        <v>2003</v>
      </c>
      <c r="B49" s="275">
        <v>13751227</v>
      </c>
      <c r="C49" s="273">
        <v>50812231</v>
      </c>
      <c r="D49" s="274">
        <v>2222592</v>
      </c>
      <c r="E49" s="273">
        <v>2157863</v>
      </c>
      <c r="F49" s="273">
        <v>68943913</v>
      </c>
      <c r="G49" s="273">
        <v>17230424</v>
      </c>
      <c r="H49" s="273">
        <v>8350257</v>
      </c>
      <c r="I49" s="273">
        <v>1694492</v>
      </c>
      <c r="J49" s="273">
        <v>96219086</v>
      </c>
    </row>
    <row r="50" spans="1:10">
      <c r="A50" s="272">
        <v>2004</v>
      </c>
      <c r="B50" s="275">
        <v>22207034</v>
      </c>
      <c r="C50" s="273">
        <v>66188401</v>
      </c>
      <c r="D50" s="274">
        <v>3125864</v>
      </c>
      <c r="E50" s="273">
        <v>3114173</v>
      </c>
      <c r="F50" s="273">
        <v>94635472</v>
      </c>
      <c r="G50" s="273">
        <v>22327497</v>
      </c>
      <c r="H50" s="273">
        <v>14690833</v>
      </c>
      <c r="I50" s="273">
        <v>1889986</v>
      </c>
      <c r="J50" s="273">
        <v>133543788</v>
      </c>
    </row>
    <row r="51" spans="1:10">
      <c r="A51" s="272">
        <v>2005</v>
      </c>
      <c r="B51" s="275">
        <v>28431672</v>
      </c>
      <c r="C51" s="273">
        <v>77539253</v>
      </c>
      <c r="D51" s="274">
        <v>3742375</v>
      </c>
      <c r="E51" s="273">
        <v>3797198</v>
      </c>
      <c r="F51" s="273">
        <v>113510498</v>
      </c>
      <c r="G51" s="273">
        <v>29717144</v>
      </c>
      <c r="H51" s="273">
        <v>21806034</v>
      </c>
      <c r="I51" s="273">
        <v>2341872</v>
      </c>
      <c r="J51" s="273">
        <v>167375548</v>
      </c>
    </row>
    <row r="52" spans="1:10">
      <c r="A52" s="272">
        <v>2006</v>
      </c>
      <c r="B52" s="275">
        <v>33885735</v>
      </c>
      <c r="C52" s="273">
        <v>95822571</v>
      </c>
      <c r="D52" s="274">
        <v>5756903</v>
      </c>
      <c r="E52" s="273">
        <v>4774535</v>
      </c>
      <c r="F52" s="273">
        <v>140239744</v>
      </c>
      <c r="G52" s="273">
        <v>34659793</v>
      </c>
      <c r="H52" s="273">
        <v>30556639</v>
      </c>
      <c r="I52" s="273">
        <v>2820267</v>
      </c>
      <c r="J52" s="273">
        <v>208276443</v>
      </c>
    </row>
    <row r="53" spans="1:10" s="275" customFormat="1" ht="11.25">
      <c r="A53" s="272">
        <v>2007</v>
      </c>
      <c r="B53" s="275">
        <v>44439628</v>
      </c>
      <c r="C53" s="273">
        <v>126652030</v>
      </c>
      <c r="D53" s="273">
        <v>5840158</v>
      </c>
      <c r="E53" s="273">
        <v>5620286</v>
      </c>
      <c r="F53" s="273">
        <v>182552102</v>
      </c>
      <c r="G53" s="273">
        <v>42659581</v>
      </c>
      <c r="H53" s="273">
        <v>41524245</v>
      </c>
      <c r="I53" s="273">
        <v>3449737</v>
      </c>
      <c r="J53" s="273">
        <v>270185665</v>
      </c>
    </row>
    <row r="54" spans="1:10" s="275" customFormat="1" ht="11.25">
      <c r="A54" s="272">
        <v>2008</v>
      </c>
      <c r="B54" s="275">
        <v>57150448</v>
      </c>
      <c r="C54" s="273">
        <v>182404095</v>
      </c>
      <c r="D54" s="274">
        <v>8989194</v>
      </c>
      <c r="E54" s="273">
        <v>8685481</v>
      </c>
      <c r="F54" s="273">
        <v>257229218</v>
      </c>
      <c r="G54" s="273">
        <v>56507148</v>
      </c>
      <c r="H54" s="273">
        <v>46222623</v>
      </c>
      <c r="I54" s="273">
        <v>4978758</v>
      </c>
      <c r="J54" s="273">
        <v>364937747</v>
      </c>
    </row>
    <row r="55" spans="1:10">
      <c r="A55" s="272">
        <v>2009</v>
      </c>
      <c r="B55" s="275">
        <v>38494664</v>
      </c>
      <c r="C55" s="273">
        <v>133610065</v>
      </c>
      <c r="D55" s="273">
        <v>7448202</v>
      </c>
      <c r="E55" s="273">
        <v>6906662</v>
      </c>
      <c r="F55" s="273">
        <v>186459593</v>
      </c>
      <c r="G55" s="273">
        <v>38443404</v>
      </c>
      <c r="H55" s="273">
        <v>38034348</v>
      </c>
      <c r="I55" s="273">
        <v>4457164</v>
      </c>
      <c r="J55" s="273">
        <v>267394509</v>
      </c>
    </row>
    <row r="56" spans="1:10">
      <c r="A56" s="272">
        <v>2010</v>
      </c>
      <c r="B56" s="275">
        <v>56375790</v>
      </c>
      <c r="C56" s="273">
        <v>191480843</v>
      </c>
      <c r="D56" s="274">
        <v>10287833</v>
      </c>
      <c r="E56" s="273">
        <v>8569733</v>
      </c>
      <c r="F56" s="273">
        <v>266714199</v>
      </c>
      <c r="G56" s="273">
        <v>52625075</v>
      </c>
      <c r="H56" s="273">
        <v>32077213</v>
      </c>
      <c r="I56" s="273">
        <v>5594867</v>
      </c>
      <c r="J56" s="273">
        <v>357011354</v>
      </c>
    </row>
    <row r="57" spans="1:10">
      <c r="A57" s="272">
        <v>2011</v>
      </c>
      <c r="B57" s="275">
        <v>73936519</v>
      </c>
      <c r="C57" s="273">
        <v>236964318</v>
      </c>
      <c r="D57" s="273">
        <v>12321895</v>
      </c>
      <c r="E57" s="273">
        <v>10726380</v>
      </c>
      <c r="F57" s="273">
        <v>333949112</v>
      </c>
      <c r="G57" s="273">
        <v>66416700</v>
      </c>
      <c r="H57" s="273">
        <v>47723475</v>
      </c>
      <c r="I57" s="273">
        <v>7935742</v>
      </c>
      <c r="J57" s="273">
        <v>456025029</v>
      </c>
    </row>
    <row r="58" spans="1:10">
      <c r="A58" s="272">
        <v>2012</v>
      </c>
      <c r="B58" s="275">
        <v>68507726</v>
      </c>
      <c r="C58" s="273">
        <v>233367997</v>
      </c>
      <c r="D58" s="274">
        <v>11555136</v>
      </c>
      <c r="E58" s="273">
        <v>11652105</v>
      </c>
      <c r="F58" s="273">
        <v>325082964</v>
      </c>
      <c r="G58" s="273">
        <v>70712077</v>
      </c>
      <c r="H58" s="273">
        <v>57248131</v>
      </c>
      <c r="I58" s="273">
        <v>8281035</v>
      </c>
      <c r="J58" s="273">
        <v>461324207</v>
      </c>
    </row>
    <row r="59" spans="1:10">
      <c r="A59" s="272">
        <v>2013</v>
      </c>
      <c r="B59" s="275">
        <v>73655502</v>
      </c>
      <c r="C59" s="273">
        <v>250444597</v>
      </c>
      <c r="D59" s="273">
        <v>12142045</v>
      </c>
      <c r="E59" s="273">
        <v>11642380</v>
      </c>
      <c r="F59" s="273">
        <v>299783867</v>
      </c>
      <c r="G59" s="273">
        <v>71836938</v>
      </c>
      <c r="H59" s="273">
        <v>47558511</v>
      </c>
      <c r="I59" s="273">
        <v>9352967</v>
      </c>
      <c r="J59" s="273">
        <v>428532283</v>
      </c>
    </row>
    <row r="60" spans="1:10">
      <c r="A60" s="272">
        <v>2014</v>
      </c>
      <c r="B60" s="275">
        <v>65323459</v>
      </c>
      <c r="C60" s="273">
        <v>239078565</v>
      </c>
      <c r="D60" s="274">
        <v>12168576</v>
      </c>
      <c r="E60" s="273">
        <v>11484585</v>
      </c>
      <c r="F60" s="273">
        <v>328055185</v>
      </c>
      <c r="G60" s="273">
        <v>70881535</v>
      </c>
      <c r="H60" s="363">
        <v>42624192</v>
      </c>
      <c r="I60" s="273">
        <v>10560353</v>
      </c>
      <c r="J60" s="273">
        <v>409497073</v>
      </c>
    </row>
    <row r="61" spans="1:10">
      <c r="A61" s="272">
        <v>2015</v>
      </c>
      <c r="B61" s="275">
        <v>59749684</v>
      </c>
      <c r="C61" s="273">
        <v>178802576</v>
      </c>
      <c r="D61" s="274">
        <v>9458834</v>
      </c>
      <c r="E61" s="273">
        <v>9489407</v>
      </c>
      <c r="F61" s="273">
        <v>257582403</v>
      </c>
      <c r="G61" s="273">
        <v>57321288</v>
      </c>
      <c r="H61" s="273" t="s">
        <v>583</v>
      </c>
      <c r="I61" s="273">
        <v>9766437</v>
      </c>
      <c r="J61" s="273" t="s">
        <v>583</v>
      </c>
    </row>
    <row r="62" spans="1:10">
      <c r="A62" s="272">
        <v>2016</v>
      </c>
      <c r="B62" s="275">
        <v>55609476</v>
      </c>
      <c r="C62" s="273">
        <v>143483562</v>
      </c>
      <c r="D62" s="274">
        <v>9752571</v>
      </c>
      <c r="E62" s="273">
        <v>8136630</v>
      </c>
      <c r="F62" s="273">
        <f>+B62+C62+D62+E62</f>
        <v>216982239</v>
      </c>
      <c r="G62" s="273" t="s">
        <v>583</v>
      </c>
      <c r="H62" s="273" t="s">
        <v>583</v>
      </c>
      <c r="I62" s="273">
        <v>8515080</v>
      </c>
      <c r="J62" s="273" t="s">
        <v>583</v>
      </c>
    </row>
    <row r="63" spans="1:10">
      <c r="A63" s="278"/>
    </row>
    <row r="64" spans="1:10">
      <c r="A64" s="278"/>
    </row>
  </sheetData>
  <phoneticPr fontId="20" type="noConversion"/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BE58"/>
  <sheetViews>
    <sheetView showGridLines="0" workbookViewId="0">
      <pane xSplit="2" ySplit="8" topLeftCell="C45" activePane="bottomRight" state="frozen"/>
      <selection activeCell="C58" sqref="C58"/>
      <selection pane="topRight" activeCell="C58" sqref="C58"/>
      <selection pane="bottomLeft" activeCell="C58" sqref="C58"/>
      <selection pane="bottomRight" activeCell="A3" sqref="A3"/>
    </sheetView>
  </sheetViews>
  <sheetFormatPr baseColWidth="10" defaultColWidth="8.85546875" defaultRowHeight="12.75"/>
  <cols>
    <col min="1" max="2" width="5.42578125" style="41" customWidth="1"/>
    <col min="3" max="5" width="15.7109375" style="41" customWidth="1"/>
    <col min="6" max="6" width="15.7109375" style="42" customWidth="1"/>
    <col min="7" max="9" width="15.7109375" style="41" customWidth="1"/>
    <col min="10" max="10" width="15.7109375" style="42" customWidth="1"/>
    <col min="11" max="11" width="15.7109375" style="41" customWidth="1"/>
    <col min="12" max="12" width="15.7109375" style="45" customWidth="1"/>
    <col min="13" max="13" width="15.28515625" style="41" bestFit="1" customWidth="1"/>
    <col min="14" max="15" width="8.85546875" style="41" customWidth="1"/>
    <col min="16" max="16" width="11.28515625" style="41" bestFit="1" customWidth="1"/>
    <col min="17" max="16384" width="8.85546875" style="41"/>
  </cols>
  <sheetData>
    <row r="1" spans="1:57" ht="12.75" customHeight="1">
      <c r="L1" s="43"/>
    </row>
    <row r="2" spans="1:57" customFormat="1">
      <c r="A2" s="1" t="s">
        <v>584</v>
      </c>
      <c r="B2" s="2"/>
      <c r="C2" s="3"/>
      <c r="D2" s="3"/>
      <c r="E2" s="4"/>
      <c r="F2" s="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>
      <c r="A3" s="5" t="s">
        <v>33</v>
      </c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>
      <c r="A4" s="5" t="s">
        <v>34</v>
      </c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12.75" customHeight="1">
      <c r="A5" s="209"/>
      <c r="B5" s="209"/>
      <c r="C5" s="379" t="s">
        <v>36</v>
      </c>
      <c r="D5" s="379"/>
      <c r="E5" s="379"/>
      <c r="F5" s="379"/>
      <c r="G5" s="379"/>
      <c r="H5" s="379"/>
      <c r="I5" s="379"/>
      <c r="J5" s="379"/>
      <c r="K5" s="379"/>
      <c r="L5" s="379"/>
    </row>
    <row r="6" spans="1:57" ht="12.75" customHeight="1">
      <c r="A6" s="211" t="s">
        <v>35</v>
      </c>
      <c r="B6" s="211"/>
      <c r="C6" s="379" t="s">
        <v>37</v>
      </c>
      <c r="D6" s="379"/>
      <c r="E6" s="379"/>
      <c r="F6" s="379"/>
      <c r="G6" s="379" t="s">
        <v>38</v>
      </c>
      <c r="H6" s="379"/>
      <c r="I6" s="379"/>
      <c r="J6" s="379"/>
      <c r="K6" s="210" t="s">
        <v>39</v>
      </c>
      <c r="L6" s="212" t="s">
        <v>40</v>
      </c>
    </row>
    <row r="7" spans="1:57" ht="12.75" customHeight="1">
      <c r="A7" s="211"/>
      <c r="B7" s="211"/>
      <c r="C7" s="211" t="s">
        <v>456</v>
      </c>
      <c r="D7" s="213" t="s">
        <v>457</v>
      </c>
      <c r="E7" s="213" t="s">
        <v>39</v>
      </c>
      <c r="F7" s="214" t="s">
        <v>40</v>
      </c>
      <c r="G7" s="213" t="s">
        <v>456</v>
      </c>
      <c r="H7" s="213" t="s">
        <v>457</v>
      </c>
      <c r="I7" s="213" t="s">
        <v>39</v>
      </c>
      <c r="J7" s="214" t="s">
        <v>40</v>
      </c>
      <c r="K7" s="213"/>
      <c r="L7" s="215"/>
    </row>
    <row r="8" spans="1:57" ht="12.75" customHeight="1">
      <c r="A8" s="211"/>
      <c r="B8" s="211"/>
      <c r="C8" s="213" t="s">
        <v>41</v>
      </c>
      <c r="D8" s="213" t="s">
        <v>42</v>
      </c>
      <c r="E8" s="213" t="s">
        <v>43</v>
      </c>
      <c r="F8" s="214"/>
      <c r="G8" s="213" t="s">
        <v>44</v>
      </c>
      <c r="H8" s="213" t="s">
        <v>45</v>
      </c>
      <c r="I8" s="213" t="s">
        <v>46</v>
      </c>
      <c r="J8" s="214"/>
      <c r="K8" s="213" t="s">
        <v>47</v>
      </c>
      <c r="L8" s="215"/>
    </row>
    <row r="9" spans="1:57" ht="12.75" customHeight="1">
      <c r="A9" s="230"/>
      <c r="B9" s="230"/>
      <c r="C9" s="231"/>
      <c r="D9" s="231"/>
      <c r="E9" s="230"/>
      <c r="F9" s="232"/>
      <c r="G9" s="230"/>
      <c r="H9" s="230"/>
      <c r="I9" s="230"/>
      <c r="J9" s="232"/>
      <c r="K9" s="233"/>
      <c r="L9" s="234"/>
    </row>
    <row r="10" spans="1:57">
      <c r="A10" s="235">
        <v>1999</v>
      </c>
      <c r="B10" s="235" t="s">
        <v>48</v>
      </c>
      <c r="C10" s="236">
        <v>2660829.0380028333</v>
      </c>
      <c r="D10" s="236">
        <v>2678606.4845958338</v>
      </c>
      <c r="E10" s="237">
        <v>5339435.5225986671</v>
      </c>
      <c r="F10" s="238"/>
      <c r="G10" s="237">
        <v>131877.57166666668</v>
      </c>
      <c r="H10" s="237">
        <v>132830.20566666665</v>
      </c>
      <c r="I10" s="237">
        <v>264707.77733333333</v>
      </c>
      <c r="J10" s="239"/>
      <c r="K10" s="237">
        <v>5604143.2999320002</v>
      </c>
      <c r="L10" s="234"/>
    </row>
    <row r="11" spans="1:57">
      <c r="A11" s="235"/>
      <c r="B11" s="235" t="s">
        <v>49</v>
      </c>
      <c r="C11" s="236">
        <v>2501968.5841264171</v>
      </c>
      <c r="D11" s="236">
        <v>2695482.9363624998</v>
      </c>
      <c r="E11" s="237">
        <v>5197451.5204889169</v>
      </c>
      <c r="F11" s="238"/>
      <c r="G11" s="237">
        <v>106763.34741666669</v>
      </c>
      <c r="H11" s="237">
        <v>174167.8</v>
      </c>
      <c r="I11" s="237">
        <v>280931.14741666667</v>
      </c>
      <c r="J11" s="238"/>
      <c r="K11" s="237">
        <v>5478382.667905584</v>
      </c>
      <c r="L11" s="238"/>
    </row>
    <row r="12" spans="1:57">
      <c r="A12" s="235"/>
      <c r="B12" s="235" t="s">
        <v>50</v>
      </c>
      <c r="C12" s="236">
        <v>2400208.5607930832</v>
      </c>
      <c r="D12" s="236">
        <v>2759734.040445833</v>
      </c>
      <c r="E12" s="237">
        <v>5159942.6012389157</v>
      </c>
      <c r="F12" s="238"/>
      <c r="G12" s="237">
        <v>102327.03741666667</v>
      </c>
      <c r="H12" s="240">
        <v>207158.42808333333</v>
      </c>
      <c r="I12" s="237">
        <v>309485.46549999999</v>
      </c>
      <c r="J12" s="238"/>
      <c r="K12" s="237">
        <v>5469428.0667389156</v>
      </c>
      <c r="L12" s="238"/>
    </row>
    <row r="13" spans="1:57">
      <c r="A13" s="235"/>
      <c r="B13" s="235" t="s">
        <v>51</v>
      </c>
      <c r="C13" s="236">
        <v>2433324.3087930833</v>
      </c>
      <c r="D13" s="236">
        <v>106705.48233333333</v>
      </c>
      <c r="E13" s="241">
        <v>2540029.7911264165</v>
      </c>
      <c r="F13" s="238">
        <v>0.11154377341072294</v>
      </c>
      <c r="G13" s="236">
        <v>2869489.9844125002</v>
      </c>
      <c r="H13" s="236">
        <v>235144.99433333334</v>
      </c>
      <c r="I13" s="237">
        <v>3104634.9787458335</v>
      </c>
      <c r="J13" s="238">
        <v>0.13633804682214237</v>
      </c>
      <c r="K13" s="237">
        <v>5644664.76987225</v>
      </c>
      <c r="L13" s="238">
        <v>0.24788182023286529</v>
      </c>
    </row>
    <row r="14" spans="1:57">
      <c r="A14" s="235">
        <v>2000</v>
      </c>
      <c r="B14" s="235" t="s">
        <v>48</v>
      </c>
      <c r="C14" s="236">
        <v>2476691.9938333333</v>
      </c>
      <c r="D14" s="236">
        <v>124184.18125000001</v>
      </c>
      <c r="E14" s="241">
        <v>2600876.1750833332</v>
      </c>
      <c r="F14" s="238">
        <v>0.11114519422902241</v>
      </c>
      <c r="G14" s="236">
        <v>2944683.1677000001</v>
      </c>
      <c r="H14" s="236">
        <v>252923.21166666667</v>
      </c>
      <c r="I14" s="237">
        <v>3197606.379366667</v>
      </c>
      <c r="J14" s="238">
        <v>0.13664571405106674</v>
      </c>
      <c r="K14" s="237">
        <v>5798482.5544499997</v>
      </c>
      <c r="L14" s="238">
        <v>0.24779090828008915</v>
      </c>
    </row>
    <row r="15" spans="1:57">
      <c r="A15" s="235"/>
      <c r="B15" s="235" t="s">
        <v>49</v>
      </c>
      <c r="C15" s="236">
        <v>2535677.8970833332</v>
      </c>
      <c r="D15" s="236">
        <v>153902.97433333335</v>
      </c>
      <c r="E15" s="241">
        <v>2689580.8714166665</v>
      </c>
      <c r="F15" s="238">
        <v>0.11158508001316264</v>
      </c>
      <c r="G15" s="236">
        <v>2970222.4773166664</v>
      </c>
      <c r="H15" s="236">
        <v>253938.45541666672</v>
      </c>
      <c r="I15" s="237">
        <v>3224160.9327333332</v>
      </c>
      <c r="J15" s="238">
        <v>0.13376368767259397</v>
      </c>
      <c r="K15" s="237">
        <v>5913741.8041500002</v>
      </c>
      <c r="L15" s="238">
        <v>0.24534876768575664</v>
      </c>
    </row>
    <row r="16" spans="1:57">
      <c r="A16" s="235"/>
      <c r="B16" s="235" t="s">
        <v>50</v>
      </c>
      <c r="C16" s="236">
        <v>2613358.0958333332</v>
      </c>
      <c r="D16" s="236">
        <v>155273.79516666665</v>
      </c>
      <c r="E16" s="241">
        <v>2768631.8909999998</v>
      </c>
      <c r="F16" s="238">
        <v>0.11420030198293528</v>
      </c>
      <c r="G16" s="236">
        <v>2921828.27575</v>
      </c>
      <c r="H16" s="236">
        <v>241036.60583333342</v>
      </c>
      <c r="I16" s="237">
        <v>3162864.8815833335</v>
      </c>
      <c r="J16" s="238">
        <v>0.13046159216116518</v>
      </c>
      <c r="K16" s="237">
        <v>5931496.7725833338</v>
      </c>
      <c r="L16" s="238">
        <v>0.24466189414410047</v>
      </c>
    </row>
    <row r="17" spans="1:12">
      <c r="A17" s="235"/>
      <c r="B17" s="235" t="s">
        <v>51</v>
      </c>
      <c r="C17" s="236">
        <v>2677875.564416666</v>
      </c>
      <c r="D17" s="236">
        <v>156309.01274999999</v>
      </c>
      <c r="E17" s="241">
        <v>2834184.5771666663</v>
      </c>
      <c r="F17" s="238">
        <v>0.11457488308213015</v>
      </c>
      <c r="G17" s="236">
        <v>2879579.9366999995</v>
      </c>
      <c r="H17" s="236">
        <v>204394.78799999997</v>
      </c>
      <c r="I17" s="237">
        <v>3083974.7246999997</v>
      </c>
      <c r="J17" s="238">
        <v>0.12467291169299459</v>
      </c>
      <c r="K17" s="237">
        <v>5918159.3018666655</v>
      </c>
      <c r="L17" s="238">
        <v>0.23924779477512473</v>
      </c>
    </row>
    <row r="18" spans="1:12">
      <c r="A18" s="235">
        <v>2001</v>
      </c>
      <c r="B18" s="235" t="s">
        <v>48</v>
      </c>
      <c r="C18" s="236">
        <v>2740267.0931666666</v>
      </c>
      <c r="D18" s="236">
        <v>157108.87541666665</v>
      </c>
      <c r="E18" s="241">
        <v>2897375.9685833333</v>
      </c>
      <c r="F18" s="238">
        <v>0.11467550462921507</v>
      </c>
      <c r="G18" s="236">
        <v>2871086.5739833335</v>
      </c>
      <c r="H18" s="236">
        <v>177438.802</v>
      </c>
      <c r="I18" s="237">
        <v>3048525.3759833337</v>
      </c>
      <c r="J18" s="238">
        <v>0.12065786064926477</v>
      </c>
      <c r="K18" s="237">
        <v>5945901.3445666675</v>
      </c>
      <c r="L18" s="238">
        <v>0.23533336527847984</v>
      </c>
    </row>
    <row r="19" spans="1:12">
      <c r="A19" s="235"/>
      <c r="B19" s="235" t="s">
        <v>49</v>
      </c>
      <c r="C19" s="236">
        <v>2795864.1791580599</v>
      </c>
      <c r="D19" s="236">
        <v>151507.37476075001</v>
      </c>
      <c r="E19" s="241">
        <v>2947371.5539188101</v>
      </c>
      <c r="F19" s="238">
        <v>0.11525658463525022</v>
      </c>
      <c r="G19" s="236">
        <v>2910667.5549430004</v>
      </c>
      <c r="H19" s="236">
        <v>167934.45427025002</v>
      </c>
      <c r="I19" s="237">
        <v>3078602.0092132506</v>
      </c>
      <c r="J19" s="238">
        <v>0.1203883346710595</v>
      </c>
      <c r="K19" s="237">
        <v>6025973.5631320607</v>
      </c>
      <c r="L19" s="238">
        <v>0.23564491930630974</v>
      </c>
    </row>
    <row r="20" spans="1:12">
      <c r="A20" s="235"/>
      <c r="B20" s="235" t="s">
        <v>50</v>
      </c>
      <c r="C20" s="236">
        <v>2817086.5520747262</v>
      </c>
      <c r="D20" s="236">
        <v>149291.78792741665</v>
      </c>
      <c r="E20" s="241">
        <v>2966378.3400021428</v>
      </c>
      <c r="F20" s="238">
        <v>0.11332640608071638</v>
      </c>
      <c r="G20" s="236">
        <v>3042200.9339263332</v>
      </c>
      <c r="H20" s="236">
        <v>179113.2801869167</v>
      </c>
      <c r="I20" s="237">
        <v>3221314.2141132499</v>
      </c>
      <c r="J20" s="238">
        <v>0.12306588064620179</v>
      </c>
      <c r="K20" s="237">
        <v>6187692.5541153923</v>
      </c>
      <c r="L20" s="238">
        <v>0.23639228672691814</v>
      </c>
    </row>
    <row r="21" spans="1:12">
      <c r="A21" s="235"/>
      <c r="B21" s="235" t="s">
        <v>51</v>
      </c>
      <c r="C21" s="236">
        <v>2844625.3799080602</v>
      </c>
      <c r="D21" s="236">
        <v>136796.50101074998</v>
      </c>
      <c r="E21" s="241">
        <v>2981421.8809188101</v>
      </c>
      <c r="F21" s="238">
        <v>0.11265245345034157</v>
      </c>
      <c r="G21" s="236">
        <v>3225995.1447596662</v>
      </c>
      <c r="H21" s="236">
        <v>215862.00385358333</v>
      </c>
      <c r="I21" s="237">
        <v>3441857.1486132494</v>
      </c>
      <c r="J21" s="238">
        <v>0.13004991165402874</v>
      </c>
      <c r="K21" s="237">
        <v>6423279.02953206</v>
      </c>
      <c r="L21" s="238">
        <v>0.24270236510437032</v>
      </c>
    </row>
    <row r="22" spans="1:12">
      <c r="A22" s="235">
        <v>2002</v>
      </c>
      <c r="B22" s="235" t="s">
        <v>48</v>
      </c>
      <c r="C22" s="236">
        <v>2867349.051074726</v>
      </c>
      <c r="D22" s="236">
        <v>100930.39251074998</v>
      </c>
      <c r="E22" s="241">
        <v>2968279.4435854759</v>
      </c>
      <c r="F22" s="238">
        <v>0.10886090411385255</v>
      </c>
      <c r="G22" s="236">
        <v>3395397.0730096661</v>
      </c>
      <c r="H22" s="236">
        <v>254710.22577024996</v>
      </c>
      <c r="I22" s="237">
        <v>3650107.298779916</v>
      </c>
      <c r="J22" s="238">
        <v>0.13386676969260605</v>
      </c>
      <c r="K22" s="237">
        <v>6618386.7423653919</v>
      </c>
      <c r="L22" s="238">
        <v>0.2427276738064586</v>
      </c>
    </row>
    <row r="23" spans="1:12">
      <c r="A23" s="235"/>
      <c r="B23" s="235" t="s">
        <v>49</v>
      </c>
      <c r="C23" s="236">
        <v>2862720.6450833329</v>
      </c>
      <c r="D23" s="236">
        <v>64290.98</v>
      </c>
      <c r="E23" s="241">
        <v>2927011.6250833329</v>
      </c>
      <c r="F23" s="238">
        <v>0.1043233196736543</v>
      </c>
      <c r="G23" s="236">
        <v>3555433.8865833334</v>
      </c>
      <c r="H23" s="236">
        <v>295863.50391666661</v>
      </c>
      <c r="I23" s="237">
        <v>3851297.3904999997</v>
      </c>
      <c r="J23" s="238">
        <v>0.13726632493849533</v>
      </c>
      <c r="K23" s="237">
        <v>6778309.0155833326</v>
      </c>
      <c r="L23" s="238">
        <v>0.24158964461214966</v>
      </c>
    </row>
    <row r="24" spans="1:12">
      <c r="A24" s="235"/>
      <c r="B24" s="235" t="s">
        <v>50</v>
      </c>
      <c r="C24" s="236">
        <v>2826085.3416666668</v>
      </c>
      <c r="D24" s="236">
        <v>36003.071499999998</v>
      </c>
      <c r="E24" s="241">
        <v>2862088.4131666669</v>
      </c>
      <c r="F24" s="238">
        <v>0.10013365333952366</v>
      </c>
      <c r="G24" s="236">
        <v>3660873.4601666667</v>
      </c>
      <c r="H24" s="236">
        <v>341115.08583333326</v>
      </c>
      <c r="I24" s="237">
        <v>4001988.5460000001</v>
      </c>
      <c r="J24" s="238">
        <v>0.14001444955033002</v>
      </c>
      <c r="K24" s="237">
        <v>6864076.9591666665</v>
      </c>
      <c r="L24" s="238">
        <v>0.24014810288985364</v>
      </c>
    </row>
    <row r="25" spans="1:12">
      <c r="A25" s="235"/>
      <c r="B25" s="235" t="s">
        <v>51</v>
      </c>
      <c r="C25" s="236">
        <v>2754656.3514750004</v>
      </c>
      <c r="D25" s="236">
        <v>18199.812416666664</v>
      </c>
      <c r="E25" s="241">
        <v>2772856.163891667</v>
      </c>
      <c r="F25" s="238">
        <v>9.5272321458991699E-2</v>
      </c>
      <c r="G25" s="236">
        <v>3752139.1604999998</v>
      </c>
      <c r="H25" s="236">
        <v>395694.77983333328</v>
      </c>
      <c r="I25" s="237">
        <v>4147833.9403333329</v>
      </c>
      <c r="J25" s="238">
        <v>0.14251506214708676</v>
      </c>
      <c r="K25" s="237">
        <v>6920690.1042250004</v>
      </c>
      <c r="L25" s="238">
        <v>0.23778738360607848</v>
      </c>
    </row>
    <row r="26" spans="1:12">
      <c r="A26" s="235">
        <v>2003</v>
      </c>
      <c r="B26" s="235" t="s">
        <v>48</v>
      </c>
      <c r="C26" s="236">
        <v>2637958.9899749998</v>
      </c>
      <c r="D26" s="236">
        <v>41211.421833333327</v>
      </c>
      <c r="E26" s="241">
        <v>2679170.4118083334</v>
      </c>
      <c r="F26" s="238">
        <v>8.8126841250648194E-2</v>
      </c>
      <c r="G26" s="236">
        <v>3790473.6866083336</v>
      </c>
      <c r="H26" s="236">
        <v>433592.46499999991</v>
      </c>
      <c r="I26" s="237">
        <v>4224066.1516083339</v>
      </c>
      <c r="J26" s="238">
        <v>0.13894360938532749</v>
      </c>
      <c r="K26" s="237">
        <v>6903236.5634166673</v>
      </c>
      <c r="L26" s="238">
        <v>0.22707045063597567</v>
      </c>
    </row>
    <row r="27" spans="1:12">
      <c r="A27" s="235"/>
      <c r="B27" s="235" t="s">
        <v>49</v>
      </c>
      <c r="C27" s="236">
        <v>2499559.8618083331</v>
      </c>
      <c r="D27" s="236">
        <v>83942.931833333321</v>
      </c>
      <c r="E27" s="241">
        <v>2583502.7936416664</v>
      </c>
      <c r="F27" s="238">
        <v>8.0582281293394273E-2</v>
      </c>
      <c r="G27" s="236">
        <v>3685282.1193583342</v>
      </c>
      <c r="H27" s="236">
        <v>449006.60741666664</v>
      </c>
      <c r="I27" s="237">
        <v>4134288.7267750008</v>
      </c>
      <c r="J27" s="238">
        <v>0.12895299279297012</v>
      </c>
      <c r="K27" s="237">
        <v>6717791.5204166677</v>
      </c>
      <c r="L27" s="238">
        <v>0.20953527408636438</v>
      </c>
    </row>
    <row r="28" spans="1:12">
      <c r="A28" s="235"/>
      <c r="B28" s="235" t="s">
        <v>50</v>
      </c>
      <c r="C28" s="236">
        <v>2374697.9130583336</v>
      </c>
      <c r="D28" s="236">
        <v>137747.06083333332</v>
      </c>
      <c r="E28" s="241">
        <v>2512444.9738916671</v>
      </c>
      <c r="F28" s="238">
        <v>7.4099890613128772E-2</v>
      </c>
      <c r="G28" s="236">
        <v>3439820.0097750002</v>
      </c>
      <c r="H28" s="236">
        <v>448757.78399999999</v>
      </c>
      <c r="I28" s="237">
        <v>3888577.7937750001</v>
      </c>
      <c r="J28" s="238">
        <v>0.11468636812094951</v>
      </c>
      <c r="K28" s="237">
        <v>6401022.7676666677</v>
      </c>
      <c r="L28" s="238">
        <v>0.18878625873407831</v>
      </c>
    </row>
    <row r="29" spans="1:12">
      <c r="A29" s="235"/>
      <c r="B29" s="235" t="s">
        <v>51</v>
      </c>
      <c r="C29" s="236">
        <v>2230241.946833333</v>
      </c>
      <c r="D29" s="236">
        <v>187077.29441666664</v>
      </c>
      <c r="E29" s="241">
        <v>2417319.2412499995</v>
      </c>
      <c r="F29" s="238">
        <v>6.688762905096686E-2</v>
      </c>
      <c r="G29" s="236">
        <v>3156619.9609416667</v>
      </c>
      <c r="H29" s="236">
        <v>420625.94641666667</v>
      </c>
      <c r="I29" s="237">
        <v>3577245.9073583335</v>
      </c>
      <c r="J29" s="238">
        <v>9.8982994547193059E-2</v>
      </c>
      <c r="K29" s="237">
        <v>5994565.1486083325</v>
      </c>
      <c r="L29" s="238">
        <v>0.16587062359815991</v>
      </c>
    </row>
    <row r="30" spans="1:12">
      <c r="A30" s="235">
        <v>2004</v>
      </c>
      <c r="B30" s="235" t="s">
        <v>48</v>
      </c>
      <c r="C30" s="236">
        <v>2140705.4757499998</v>
      </c>
      <c r="D30" s="236">
        <v>223650.99216666666</v>
      </c>
      <c r="E30" s="241">
        <v>2364356.4679166665</v>
      </c>
      <c r="F30" s="238">
        <v>6.3743371374469324E-2</v>
      </c>
      <c r="G30" s="236">
        <v>2930468.9623255003</v>
      </c>
      <c r="H30" s="236">
        <v>388560.12800000003</v>
      </c>
      <c r="I30" s="237">
        <v>3319029.0903255004</v>
      </c>
      <c r="J30" s="238">
        <v>8.9481474886781848E-2</v>
      </c>
      <c r="K30" s="237">
        <v>5683385.5582421664</v>
      </c>
      <c r="L30" s="238">
        <v>0.15322484626125116</v>
      </c>
    </row>
    <row r="31" spans="1:12">
      <c r="A31" s="235"/>
      <c r="B31" s="235" t="s">
        <v>49</v>
      </c>
      <c r="C31" s="236">
        <v>2106213.0643211664</v>
      </c>
      <c r="D31" s="236">
        <v>230032.4989153333</v>
      </c>
      <c r="E31" s="241">
        <v>2336245.5632364997</v>
      </c>
      <c r="F31" s="238">
        <v>6.1423077015138612E-2</v>
      </c>
      <c r="G31" s="236">
        <v>2822216.2998991669</v>
      </c>
      <c r="H31" s="236">
        <v>369839.59658333333</v>
      </c>
      <c r="I31" s="237">
        <v>3192055.8964825002</v>
      </c>
      <c r="J31" s="238">
        <v>8.3923495993569089E-2</v>
      </c>
      <c r="K31" s="237">
        <v>5528301.4597190004</v>
      </c>
      <c r="L31" s="238">
        <v>0.14534657300870771</v>
      </c>
    </row>
    <row r="32" spans="1:12">
      <c r="A32" s="235"/>
      <c r="B32" s="235" t="s">
        <v>50</v>
      </c>
      <c r="C32" s="236">
        <v>2120886.2392654996</v>
      </c>
      <c r="D32" s="236">
        <v>203980.73461558335</v>
      </c>
      <c r="E32" s="241">
        <v>2324866.9738810831</v>
      </c>
      <c r="F32" s="238">
        <v>5.9515440123201473E-2</v>
      </c>
      <c r="G32" s="236">
        <v>2866392.8712886665</v>
      </c>
      <c r="H32" s="236">
        <v>357091.17427016672</v>
      </c>
      <c r="I32" s="237">
        <v>3223484.0455588331</v>
      </c>
      <c r="J32" s="238">
        <v>8.2519590951600386E-2</v>
      </c>
      <c r="K32" s="237">
        <v>5548351.0194399161</v>
      </c>
      <c r="L32" s="238">
        <v>0.14203503107480187</v>
      </c>
    </row>
    <row r="33" spans="1:12">
      <c r="A33" s="235"/>
      <c r="B33" s="235" t="s">
        <v>51</v>
      </c>
      <c r="C33" s="236">
        <v>2245193.7787488452</v>
      </c>
      <c r="D33" s="236">
        <v>181281.40948449998</v>
      </c>
      <c r="E33" s="241">
        <v>2426475.1882333453</v>
      </c>
      <c r="F33" s="238">
        <v>6.0335168620091181E-2</v>
      </c>
      <c r="G33" s="236">
        <v>2919322.0870110667</v>
      </c>
      <c r="H33" s="236">
        <v>351569.16092216666</v>
      </c>
      <c r="I33" s="237">
        <v>3270891.2479332332</v>
      </c>
      <c r="J33" s="238">
        <v>8.1331874291992012E-2</v>
      </c>
      <c r="K33" s="237">
        <v>5697366.4361665789</v>
      </c>
      <c r="L33" s="238">
        <v>0.14166704291208321</v>
      </c>
    </row>
    <row r="34" spans="1:12">
      <c r="A34" s="235">
        <v>2005</v>
      </c>
      <c r="B34" s="235" t="s">
        <v>48</v>
      </c>
      <c r="C34" s="236">
        <v>2400825.8980654282</v>
      </c>
      <c r="D34" s="236">
        <v>168176.48391549999</v>
      </c>
      <c r="E34" s="241">
        <v>2569002.3819809281</v>
      </c>
      <c r="F34" s="238">
        <v>6.1713962416145254E-2</v>
      </c>
      <c r="G34" s="236">
        <v>2935455.3070909833</v>
      </c>
      <c r="H34" s="236">
        <v>346699.30668350001</v>
      </c>
      <c r="I34" s="237">
        <v>3282154.6137744831</v>
      </c>
      <c r="J34" s="238">
        <v>7.8845690412427158E-2</v>
      </c>
      <c r="K34" s="237">
        <v>5851156.9957554117</v>
      </c>
      <c r="L34" s="238">
        <v>0.14055965282857241</v>
      </c>
    </row>
    <row r="35" spans="1:12">
      <c r="A35" s="235"/>
      <c r="B35" s="235" t="s">
        <v>49</v>
      </c>
      <c r="C35" s="236">
        <v>2563077.8316740952</v>
      </c>
      <c r="D35" s="236">
        <v>158344.15583083333</v>
      </c>
      <c r="E35" s="241">
        <v>2721421.9875049284</v>
      </c>
      <c r="F35" s="238">
        <v>6.2956463820365169E-2</v>
      </c>
      <c r="G35" s="236">
        <v>2892239.388349317</v>
      </c>
      <c r="H35" s="236">
        <v>332261.98710849998</v>
      </c>
      <c r="I35" s="237">
        <v>3224501.3754578168</v>
      </c>
      <c r="J35" s="238">
        <v>7.459453370877131E-2</v>
      </c>
      <c r="K35" s="237">
        <v>5945923.3629627451</v>
      </c>
      <c r="L35" s="238">
        <v>0.13755099752913647</v>
      </c>
    </row>
    <row r="36" spans="1:12">
      <c r="A36" s="235"/>
      <c r="B36" s="235" t="s">
        <v>50</v>
      </c>
      <c r="C36" s="236">
        <v>2730033.4700275115</v>
      </c>
      <c r="D36" s="236">
        <v>145277.98929324999</v>
      </c>
      <c r="E36" s="241">
        <v>2875311.4593207613</v>
      </c>
      <c r="F36" s="238">
        <v>6.3981198761276101E-2</v>
      </c>
      <c r="G36" s="236">
        <v>2796034.3282155669</v>
      </c>
      <c r="H36" s="236">
        <v>317079.15548415977</v>
      </c>
      <c r="I36" s="237">
        <v>3113113.4836997269</v>
      </c>
      <c r="J36" s="238">
        <v>6.9272750234179364E-2</v>
      </c>
      <c r="K36" s="237">
        <v>5988424.9430204881</v>
      </c>
      <c r="L36" s="238">
        <v>0.13325394899545548</v>
      </c>
    </row>
    <row r="37" spans="1:12">
      <c r="A37" s="235"/>
      <c r="B37" s="235" t="s">
        <v>51</v>
      </c>
      <c r="C37" s="236">
        <v>2901515.9459449165</v>
      </c>
      <c r="D37" s="236">
        <v>140227.89267033336</v>
      </c>
      <c r="E37" s="241">
        <v>3041743.8386152498</v>
      </c>
      <c r="F37" s="238">
        <v>6.5931925757852769E-2</v>
      </c>
      <c r="G37" s="236">
        <v>2781325.9582754164</v>
      </c>
      <c r="H37" s="236">
        <v>308798.81249882636</v>
      </c>
      <c r="I37" s="237">
        <v>3090124.7707742429</v>
      </c>
      <c r="J37" s="238">
        <v>6.6980616310524238E-2</v>
      </c>
      <c r="K37" s="237">
        <v>6131868.6093894932</v>
      </c>
      <c r="L37" s="238">
        <v>0.13291254206837702</v>
      </c>
    </row>
    <row r="38" spans="1:12">
      <c r="A38" s="235">
        <v>2006</v>
      </c>
      <c r="B38" s="235" t="s">
        <v>48</v>
      </c>
      <c r="C38" s="236">
        <v>3058515.3674817611</v>
      </c>
      <c r="D38" s="236">
        <v>114205.16646725002</v>
      </c>
      <c r="E38" s="241">
        <v>3172720.533949011</v>
      </c>
      <c r="F38" s="238">
        <v>6.6762022022582912E-2</v>
      </c>
      <c r="G38" s="236">
        <v>2782588.9383536493</v>
      </c>
      <c r="H38" s="236">
        <v>300828.649490743</v>
      </c>
      <c r="I38" s="237">
        <v>3083417.5878443923</v>
      </c>
      <c r="J38" s="238">
        <v>6.4882863366558047E-2</v>
      </c>
      <c r="K38" s="237">
        <v>6256138.1217934033</v>
      </c>
      <c r="L38" s="238">
        <v>0.13164488538914096</v>
      </c>
    </row>
    <row r="39" spans="1:12">
      <c r="A39" s="235"/>
      <c r="B39" s="235" t="s">
        <v>49</v>
      </c>
      <c r="C39" s="236">
        <v>3216587.3486261037</v>
      </c>
      <c r="D39" s="236">
        <v>112785.36198508336</v>
      </c>
      <c r="E39" s="241">
        <v>3329372.7106111869</v>
      </c>
      <c r="F39" s="238">
        <v>6.7973131781697824E-2</v>
      </c>
      <c r="G39" s="236">
        <v>2823187.5966652408</v>
      </c>
      <c r="H39" s="236">
        <v>283828.45259282639</v>
      </c>
      <c r="I39" s="237">
        <v>3107016.0492580673</v>
      </c>
      <c r="J39" s="238">
        <v>6.3433454203239092E-2</v>
      </c>
      <c r="K39" s="237">
        <v>6436388.7598692542</v>
      </c>
      <c r="L39" s="238">
        <v>0.1314065859849369</v>
      </c>
    </row>
    <row r="40" spans="1:12">
      <c r="A40" s="235"/>
      <c r="B40" s="235" t="s">
        <v>50</v>
      </c>
      <c r="C40" s="236">
        <v>3373576.2915072595</v>
      </c>
      <c r="D40" s="236">
        <v>121103.29836941666</v>
      </c>
      <c r="E40" s="241">
        <v>3494679.589876676</v>
      </c>
      <c r="F40" s="238">
        <v>6.9259002001468228E-2</v>
      </c>
      <c r="G40" s="236">
        <v>2923287.0747711989</v>
      </c>
      <c r="H40" s="236">
        <v>270834.4028490833</v>
      </c>
      <c r="I40" s="237">
        <v>3194121.4776202822</v>
      </c>
      <c r="J40" s="238">
        <v>6.3302417323827534E-2</v>
      </c>
      <c r="K40" s="237">
        <v>6688801.0674969582</v>
      </c>
      <c r="L40" s="238">
        <v>0.13256141932529578</v>
      </c>
    </row>
    <row r="41" spans="1:12">
      <c r="A41" s="235"/>
      <c r="B41" s="235" t="s">
        <v>51</v>
      </c>
      <c r="C41" s="236">
        <v>3511118.3967300947</v>
      </c>
      <c r="D41" s="236">
        <v>152597.42713933333</v>
      </c>
      <c r="E41" s="241">
        <v>3663715.8238694281</v>
      </c>
      <c r="F41" s="238">
        <v>6.9964164041184176E-2</v>
      </c>
      <c r="G41" s="236">
        <v>2960330.6472994988</v>
      </c>
      <c r="H41" s="236">
        <v>250708.74025366662</v>
      </c>
      <c r="I41" s="237">
        <v>3211039.3875531652</v>
      </c>
      <c r="J41" s="238">
        <v>6.1319626645114998E-2</v>
      </c>
      <c r="K41" s="237">
        <v>6874755.2114225933</v>
      </c>
      <c r="L41" s="238">
        <v>0.13128379068629917</v>
      </c>
    </row>
    <row r="42" spans="1:12">
      <c r="A42" s="235">
        <v>2007</v>
      </c>
      <c r="B42" s="242" t="s">
        <v>48</v>
      </c>
      <c r="C42" s="236">
        <v>3620372.8620428587</v>
      </c>
      <c r="D42" s="236">
        <v>201859.22139283337</v>
      </c>
      <c r="E42" s="241">
        <v>3822232.0834356919</v>
      </c>
      <c r="F42" s="238">
        <v>7.001419797369958E-2</v>
      </c>
      <c r="G42" s="236">
        <v>3031450.4573062328</v>
      </c>
      <c r="H42" s="236">
        <v>242316.14409308333</v>
      </c>
      <c r="I42" s="237">
        <v>3273766.601399316</v>
      </c>
      <c r="J42" s="238">
        <v>5.9967615243297072E-2</v>
      </c>
      <c r="K42" s="237">
        <v>7095998.6848350074</v>
      </c>
      <c r="L42" s="238">
        <v>0.12998181321699664</v>
      </c>
    </row>
    <row r="43" spans="1:12">
      <c r="A43" s="235"/>
      <c r="B43" s="242" t="s">
        <v>49</v>
      </c>
      <c r="C43" s="243">
        <v>3743721.5657670167</v>
      </c>
      <c r="D43" s="243">
        <v>3184801.8794300924</v>
      </c>
      <c r="E43" s="241">
        <v>6928523.4451971091</v>
      </c>
      <c r="F43" s="238">
        <v>0.12362749486954686</v>
      </c>
      <c r="G43" s="243">
        <v>249214.48609358328</v>
      </c>
      <c r="H43" s="243">
        <v>241715.49777599997</v>
      </c>
      <c r="I43" s="237">
        <v>490929.98386958323</v>
      </c>
      <c r="J43" s="238">
        <v>8.7597948599302151E-3</v>
      </c>
      <c r="K43" s="237">
        <v>7419453.4290666925</v>
      </c>
      <c r="L43" s="238">
        <v>0.13238728972947708</v>
      </c>
    </row>
    <row r="44" spans="1:12">
      <c r="A44" s="244"/>
      <c r="B44" s="242" t="s">
        <v>52</v>
      </c>
      <c r="C44" s="236">
        <v>4002200.2007264495</v>
      </c>
      <c r="D44" s="236">
        <v>3418411.0834819167</v>
      </c>
      <c r="E44" s="241">
        <v>7420611.2842083666</v>
      </c>
      <c r="F44" s="238">
        <v>0.12718618843171178</v>
      </c>
      <c r="G44" s="236">
        <v>307378.24147166667</v>
      </c>
      <c r="H44" s="236">
        <v>234723.88838725002</v>
      </c>
      <c r="I44" s="237">
        <v>542102.12985891663</v>
      </c>
      <c r="J44" s="238">
        <v>9.2914048447996361E-3</v>
      </c>
      <c r="K44" s="237">
        <v>7962713.4140672833</v>
      </c>
      <c r="L44" s="238">
        <v>0.13647759327651143</v>
      </c>
    </row>
    <row r="45" spans="1:12">
      <c r="A45" s="244"/>
      <c r="B45" s="242" t="s">
        <v>51</v>
      </c>
      <c r="C45" s="236">
        <v>4373511.4736662572</v>
      </c>
      <c r="D45" s="236">
        <v>3728733.9999876837</v>
      </c>
      <c r="E45" s="241">
        <v>8102245.4736539405</v>
      </c>
      <c r="F45" s="238">
        <v>0.13171887327664225</v>
      </c>
      <c r="G45" s="236">
        <v>378255.29601408337</v>
      </c>
      <c r="H45" s="236">
        <v>239230.75110658331</v>
      </c>
      <c r="I45" s="237">
        <v>617486.04712066671</v>
      </c>
      <c r="J45" s="238">
        <v>1.003852162406796E-2</v>
      </c>
      <c r="K45" s="237">
        <v>8719731.5207746066</v>
      </c>
      <c r="L45" s="238">
        <v>0.14175739490071018</v>
      </c>
    </row>
    <row r="46" spans="1:12">
      <c r="A46" s="235">
        <v>2008</v>
      </c>
      <c r="B46" s="242" t="s">
        <v>48</v>
      </c>
      <c r="C46" s="236">
        <v>4999004.8416952034</v>
      </c>
      <c r="D46" s="236">
        <v>4039173.9048916004</v>
      </c>
      <c r="E46" s="241">
        <v>9038178.7465868033</v>
      </c>
      <c r="F46" s="238">
        <v>0.13918403913317492</v>
      </c>
      <c r="G46" s="236">
        <v>466185.12264941673</v>
      </c>
      <c r="H46" s="236">
        <v>235638.97794258335</v>
      </c>
      <c r="I46" s="237">
        <v>701824.10059200006</v>
      </c>
      <c r="J46" s="238">
        <v>1.0807787256729276E-2</v>
      </c>
      <c r="K46" s="237">
        <v>9740002.8471788038</v>
      </c>
      <c r="L46" s="238">
        <v>0.14999182638990421</v>
      </c>
    </row>
    <row r="47" spans="1:12">
      <c r="A47" s="235"/>
      <c r="B47" s="242" t="s">
        <v>49</v>
      </c>
      <c r="C47" s="236">
        <v>5732363.6844008239</v>
      </c>
      <c r="D47" s="236">
        <v>4337291.5618676571</v>
      </c>
      <c r="E47" s="241">
        <v>10069655.246268481</v>
      </c>
      <c r="F47" s="238">
        <v>0.14644709047106319</v>
      </c>
      <c r="G47" s="236">
        <v>561601.36678974994</v>
      </c>
      <c r="H47" s="236">
        <v>245985.17639925002</v>
      </c>
      <c r="I47" s="237">
        <v>807586.54318899999</v>
      </c>
      <c r="J47" s="238">
        <v>1.174505945448724E-2</v>
      </c>
      <c r="K47" s="237">
        <v>10877241.789457481</v>
      </c>
      <c r="L47" s="238">
        <v>0.15819214992555042</v>
      </c>
    </row>
    <row r="48" spans="1:12">
      <c r="A48" s="235"/>
      <c r="B48" s="242" t="s">
        <v>50</v>
      </c>
      <c r="C48" s="236">
        <v>6478819.7593571199</v>
      </c>
      <c r="D48" s="236">
        <v>4596152.5920094429</v>
      </c>
      <c r="E48" s="241">
        <v>11074972.351366563</v>
      </c>
      <c r="F48" s="238">
        <v>0.15370280429814534</v>
      </c>
      <c r="G48" s="236">
        <v>654723.88442091679</v>
      </c>
      <c r="H48" s="236">
        <v>253611.97520591668</v>
      </c>
      <c r="I48" s="237">
        <v>908335.85962683347</v>
      </c>
      <c r="J48" s="238">
        <v>1.260624085007161E-2</v>
      </c>
      <c r="K48" s="237">
        <v>11983308.210993396</v>
      </c>
      <c r="L48" s="238">
        <v>0.16630904514821693</v>
      </c>
    </row>
    <row r="49" spans="1:12">
      <c r="A49" s="235"/>
      <c r="B49" s="242" t="s">
        <v>51</v>
      </c>
      <c r="C49" s="236">
        <v>7233091.3003613567</v>
      </c>
      <c r="D49" s="236">
        <v>5041151.6097735604</v>
      </c>
      <c r="E49" s="241">
        <v>12274242.910134917</v>
      </c>
      <c r="F49" s="238">
        <v>0.16672055196639549</v>
      </c>
      <c r="G49" s="236">
        <v>681598.81780425005</v>
      </c>
      <c r="H49" s="236">
        <v>255740.02134533331</v>
      </c>
      <c r="I49" s="237">
        <v>937338.83914958336</v>
      </c>
      <c r="J49" s="238">
        <v>1.2731836072229174E-2</v>
      </c>
      <c r="K49" s="237">
        <v>13211581.7492845</v>
      </c>
      <c r="L49" s="238">
        <v>0.17945238803862465</v>
      </c>
    </row>
    <row r="50" spans="1:12">
      <c r="A50" s="245">
        <v>2009</v>
      </c>
      <c r="B50" s="235" t="s">
        <v>48</v>
      </c>
      <c r="C50" s="236">
        <v>7869026.6996795041</v>
      </c>
      <c r="D50" s="236">
        <v>5544655.946548502</v>
      </c>
      <c r="E50" s="241">
        <v>13413682.646228006</v>
      </c>
      <c r="F50" s="238">
        <v>0.18497633072593511</v>
      </c>
      <c r="G50" s="236">
        <v>688753.47057049989</v>
      </c>
      <c r="H50" s="236">
        <v>254275.18551833331</v>
      </c>
      <c r="I50" s="237">
        <v>943028.65608883323</v>
      </c>
      <c r="J50" s="238">
        <v>1.3004480959729203E-2</v>
      </c>
      <c r="K50" s="237">
        <v>14356711.302316839</v>
      </c>
      <c r="L50" s="238">
        <v>0.19798081168566431</v>
      </c>
    </row>
    <row r="51" spans="1:12">
      <c r="A51" s="245"/>
      <c r="B51" s="235" t="s">
        <v>49</v>
      </c>
      <c r="C51" s="236">
        <v>8478307.9553332999</v>
      </c>
      <c r="D51" s="236">
        <v>5929615.624131077</v>
      </c>
      <c r="E51" s="241">
        <v>14407923.579464376</v>
      </c>
      <c r="F51" s="238">
        <v>0.20089908574894699</v>
      </c>
      <c r="G51" s="236">
        <v>744341.21038425004</v>
      </c>
      <c r="H51" s="236">
        <v>241267.39286929998</v>
      </c>
      <c r="I51" s="237">
        <v>985608.60325355001</v>
      </c>
      <c r="J51" s="238">
        <v>1.3742984282770321E-2</v>
      </c>
      <c r="K51" s="237">
        <v>15393532.182717927</v>
      </c>
      <c r="L51" s="238">
        <v>0.21464207003171731</v>
      </c>
    </row>
    <row r="52" spans="1:12">
      <c r="A52" s="245"/>
      <c r="B52" s="235" t="s">
        <v>50</v>
      </c>
      <c r="C52" s="236">
        <v>9083040.3357626051</v>
      </c>
      <c r="D52" s="236">
        <v>6257403.5473026335</v>
      </c>
      <c r="E52" s="241">
        <v>15340443.883065239</v>
      </c>
      <c r="F52" s="238">
        <v>0.21775835424408282</v>
      </c>
      <c r="G52" s="236">
        <v>848215.89657583332</v>
      </c>
      <c r="H52" s="236">
        <v>230817.1165484667</v>
      </c>
      <c r="I52" s="237">
        <v>1079033.0131242999</v>
      </c>
      <c r="J52" s="238">
        <v>1.5316926609429462E-2</v>
      </c>
      <c r="K52" s="237">
        <v>16419476.896189539</v>
      </c>
      <c r="L52" s="238">
        <v>0.23307528085351228</v>
      </c>
    </row>
    <row r="53" spans="1:12">
      <c r="A53" s="245"/>
      <c r="B53" s="235" t="s">
        <v>51</v>
      </c>
      <c r="C53" s="236">
        <v>9729679.375701284</v>
      </c>
      <c r="D53" s="236">
        <v>6443912.4771746499</v>
      </c>
      <c r="E53" s="241">
        <v>16173591.852875933</v>
      </c>
      <c r="F53" s="238">
        <v>0.22874647594089975</v>
      </c>
      <c r="G53" s="236">
        <v>1063096.1057125002</v>
      </c>
      <c r="H53" s="236">
        <v>210118.43369846666</v>
      </c>
      <c r="I53" s="237">
        <v>1273214.5394109669</v>
      </c>
      <c r="J53" s="238">
        <v>1.8007338237312237E-2</v>
      </c>
      <c r="K53" s="237">
        <v>17446806.3922869</v>
      </c>
      <c r="L53" s="238">
        <v>0.24675381417821199</v>
      </c>
    </row>
    <row r="54" spans="1:12">
      <c r="A54" s="245">
        <v>2010</v>
      </c>
      <c r="B54" s="235" t="s">
        <v>48</v>
      </c>
      <c r="C54" s="236">
        <v>10398774.483832454</v>
      </c>
      <c r="D54" s="236">
        <v>6722187.6404822087</v>
      </c>
      <c r="E54" s="241">
        <v>17120962.124314662</v>
      </c>
      <c r="F54" s="238">
        <v>0.23449088348754685</v>
      </c>
      <c r="G54" s="236">
        <v>1331233.2282530835</v>
      </c>
      <c r="H54" s="236">
        <v>166946.37430405003</v>
      </c>
      <c r="I54" s="237">
        <v>1498179.6025571337</v>
      </c>
      <c r="J54" s="238">
        <v>2.0519259144188236E-2</v>
      </c>
      <c r="K54" s="237">
        <v>18619141.726871796</v>
      </c>
      <c r="L54" s="238">
        <v>0.25501014263173505</v>
      </c>
    </row>
    <row r="55" spans="1:12">
      <c r="A55" s="245"/>
      <c r="B55" s="235" t="s">
        <v>49</v>
      </c>
      <c r="C55" s="236">
        <v>11204762.357491946</v>
      </c>
      <c r="D55" s="236">
        <v>7235771.4498486081</v>
      </c>
      <c r="E55" s="241">
        <v>18440533.807340555</v>
      </c>
      <c r="F55" s="238">
        <v>0.24416327411735569</v>
      </c>
      <c r="G55" s="236">
        <v>1547523.5717468336</v>
      </c>
      <c r="H55" s="236">
        <v>130315.13770308335</v>
      </c>
      <c r="I55" s="237">
        <v>1677838.7094499171</v>
      </c>
      <c r="J55" s="238">
        <v>2.2215549561643164E-2</v>
      </c>
      <c r="K55" s="237">
        <v>20118372.516790472</v>
      </c>
      <c r="L55" s="238">
        <v>0.26637882367899884</v>
      </c>
    </row>
    <row r="56" spans="1:12">
      <c r="A56" s="245"/>
      <c r="B56" s="235" t="s">
        <v>52</v>
      </c>
      <c r="C56" s="236">
        <v>12140159.234641148</v>
      </c>
      <c r="D56" s="236">
        <v>7989601.3638738217</v>
      </c>
      <c r="E56" s="241">
        <v>20129760.59851497</v>
      </c>
      <c r="F56" s="238">
        <v>0.2580039454385335</v>
      </c>
      <c r="G56" s="236">
        <v>1696119.3299046669</v>
      </c>
      <c r="H56" s="236">
        <v>96029.775120583319</v>
      </c>
      <c r="I56" s="237">
        <v>1792149.1050252502</v>
      </c>
      <c r="J56" s="238">
        <v>2.297004664550072E-2</v>
      </c>
      <c r="K56" s="237">
        <v>21921909.703540221</v>
      </c>
      <c r="L56" s="238">
        <v>0.28097399208403423</v>
      </c>
    </row>
    <row r="57" spans="1:12">
      <c r="A57" s="246"/>
      <c r="B57" s="246"/>
      <c r="C57" s="246"/>
      <c r="D57" s="246"/>
      <c r="E57" s="246"/>
      <c r="F57" s="247"/>
      <c r="G57" s="246"/>
      <c r="H57" s="246"/>
      <c r="I57" s="246"/>
      <c r="J57" s="247"/>
      <c r="K57" s="246"/>
      <c r="L57" s="248"/>
    </row>
    <row r="58" spans="1:12">
      <c r="A58" s="217" t="s">
        <v>53</v>
      </c>
      <c r="B58" s="216"/>
      <c r="C58" s="216"/>
      <c r="D58" s="216"/>
      <c r="E58" s="216"/>
      <c r="F58" s="44"/>
      <c r="G58" s="216"/>
      <c r="H58" s="216"/>
      <c r="I58" s="216"/>
      <c r="J58" s="44"/>
      <c r="K58" s="216"/>
      <c r="L58" s="208"/>
    </row>
  </sheetData>
  <mergeCells count="3">
    <mergeCell ref="C5:L5"/>
    <mergeCell ref="C6:F6"/>
    <mergeCell ref="G6:J6"/>
  </mergeCells>
  <phoneticPr fontId="0" type="noConversion"/>
  <printOptions horizontalCentered="1" verticalCentered="1"/>
  <pageMargins left="0.78740157480314965" right="0.59055118110236227" top="0.78740157480314965" bottom="0.78740157480314965" header="0.51181102362204722" footer="0.51181102362204722"/>
  <pageSetup paperSize="9" scale="54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D167"/>
  <sheetViews>
    <sheetView showGridLines="0" workbookViewId="0">
      <pane ySplit="10" topLeftCell="A56" activePane="bottomLeft" state="frozen"/>
      <selection activeCell="C58" sqref="C58"/>
      <selection pane="bottomLeft" activeCell="A2" sqref="A2"/>
    </sheetView>
  </sheetViews>
  <sheetFormatPr baseColWidth="10" defaultColWidth="9.140625" defaultRowHeight="12.75"/>
  <cols>
    <col min="1" max="2" width="5.42578125" customWidth="1"/>
    <col min="3" max="10" width="15.7109375" customWidth="1"/>
    <col min="11" max="12" width="9.140625" customWidth="1"/>
    <col min="13" max="13" width="11.28515625" bestFit="1" customWidth="1"/>
  </cols>
  <sheetData>
    <row r="1" spans="1:56">
      <c r="A1" s="1" t="s">
        <v>585</v>
      </c>
      <c r="B1" s="3"/>
      <c r="C1" s="3"/>
      <c r="D1" s="3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>
      <c r="A2" s="5" t="s">
        <v>33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>
      <c r="A3" s="5" t="s">
        <v>34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>
      <c r="A4" s="284" t="s">
        <v>460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21" customHeight="1">
      <c r="A5" s="380" t="s">
        <v>54</v>
      </c>
      <c r="B5" s="380"/>
      <c r="C5" s="380"/>
      <c r="D5" s="380"/>
      <c r="E5" s="380"/>
      <c r="F5" s="380"/>
      <c r="G5" s="380"/>
      <c r="H5" s="380"/>
      <c r="I5" s="380"/>
    </row>
    <row r="6" spans="1:56" ht="14.25" customHeight="1">
      <c r="A6" s="381" t="s">
        <v>55</v>
      </c>
      <c r="B6" s="382"/>
      <c r="C6" s="382"/>
      <c r="D6" s="382"/>
      <c r="E6" s="382"/>
      <c r="F6" s="382"/>
      <c r="G6" s="382"/>
      <c r="H6" s="382"/>
      <c r="I6" s="383"/>
    </row>
    <row r="7" spans="1:56" ht="12.75" customHeight="1">
      <c r="A7" s="385" t="s">
        <v>56</v>
      </c>
      <c r="B7" s="386"/>
      <c r="C7" s="384" t="s">
        <v>57</v>
      </c>
      <c r="D7" s="384"/>
      <c r="E7" s="384"/>
      <c r="F7" s="384"/>
      <c r="G7" s="384"/>
      <c r="H7" s="384"/>
      <c r="I7" s="226" t="s">
        <v>69</v>
      </c>
    </row>
    <row r="8" spans="1:56" ht="12.75" customHeight="1">
      <c r="A8" s="387"/>
      <c r="B8" s="388"/>
      <c r="C8" s="384" t="s">
        <v>58</v>
      </c>
      <c r="D8" s="384"/>
      <c r="E8" s="384"/>
      <c r="F8" s="384" t="s">
        <v>59</v>
      </c>
      <c r="G8" s="384"/>
      <c r="H8" s="384"/>
      <c r="I8" s="389" t="s">
        <v>39</v>
      </c>
    </row>
    <row r="9" spans="1:56" ht="12.75" customHeight="1">
      <c r="A9" s="387"/>
      <c r="B9" s="388"/>
      <c r="C9" s="225" t="s">
        <v>458</v>
      </c>
      <c r="D9" s="225" t="s">
        <v>459</v>
      </c>
      <c r="E9" s="225" t="s">
        <v>39</v>
      </c>
      <c r="F9" s="225" t="s">
        <v>458</v>
      </c>
      <c r="G9" s="225" t="s">
        <v>459</v>
      </c>
      <c r="H9" s="225" t="s">
        <v>39</v>
      </c>
      <c r="I9" s="390"/>
    </row>
    <row r="10" spans="1:56" ht="12.75" customHeight="1">
      <c r="A10" s="387"/>
      <c r="B10" s="388"/>
      <c r="C10" s="225" t="s">
        <v>41</v>
      </c>
      <c r="D10" s="225" t="s">
        <v>42</v>
      </c>
      <c r="E10" s="225" t="s">
        <v>43</v>
      </c>
      <c r="F10" s="225" t="s">
        <v>44</v>
      </c>
      <c r="G10" s="225" t="s">
        <v>45</v>
      </c>
      <c r="H10" s="225" t="s">
        <v>46</v>
      </c>
      <c r="I10" s="225" t="s">
        <v>47</v>
      </c>
    </row>
    <row r="11" spans="1:56" ht="12.75" customHeight="1">
      <c r="A11" s="220"/>
      <c r="B11" s="220"/>
      <c r="C11" s="220"/>
      <c r="D11" s="220"/>
      <c r="E11" s="220"/>
      <c r="F11" s="220"/>
      <c r="G11" s="220"/>
      <c r="H11" s="220"/>
      <c r="I11" s="220"/>
    </row>
    <row r="12" spans="1:56">
      <c r="A12" s="221">
        <v>1999</v>
      </c>
      <c r="B12" s="221" t="s">
        <v>48</v>
      </c>
      <c r="C12" s="222">
        <f>([4]Empréstimos!D17/'[2]Cálculo PIB Trim'!$D13)*100</f>
        <v>26.081578705690895</v>
      </c>
      <c r="D12" s="223" t="s">
        <v>60</v>
      </c>
      <c r="E12" s="222">
        <f t="shared" ref="E12:E35" si="0">SUM(C12:D12)</f>
        <v>26.081578705690895</v>
      </c>
      <c r="F12" s="222">
        <f>([4]Empréstimos!H17/'[2]Cálculo PIB Trim'!$D13)*100</f>
        <v>2.2211571310636438</v>
      </c>
      <c r="G12" s="222" t="s">
        <v>60</v>
      </c>
      <c r="H12" s="222">
        <f t="shared" ref="H12:H35" si="1">SUM(F12:G12)</f>
        <v>2.2211571310636438</v>
      </c>
      <c r="I12" s="222">
        <f t="shared" ref="I12:I35" si="2">E12+H12</f>
        <v>28.30273583675454</v>
      </c>
      <c r="J12" s="49"/>
    </row>
    <row r="13" spans="1:56">
      <c r="A13" s="221"/>
      <c r="B13" s="221" t="s">
        <v>49</v>
      </c>
      <c r="C13" s="222">
        <f>([4]Empréstimos!D20/'[2]Cálculo PIB Trim'!$D14)*100</f>
        <v>25.473317559663094</v>
      </c>
      <c r="D13" s="223" t="s">
        <v>60</v>
      </c>
      <c r="E13" s="222">
        <f t="shared" si="0"/>
        <v>25.473317559663094</v>
      </c>
      <c r="F13" s="222">
        <f>([4]Empréstimos!H20/'[2]Cálculo PIB Trim'!$D14)*100</f>
        <v>2.2567531349562202</v>
      </c>
      <c r="G13" s="222" t="s">
        <v>60</v>
      </c>
      <c r="H13" s="222">
        <f t="shared" si="1"/>
        <v>2.2567531349562202</v>
      </c>
      <c r="I13" s="222">
        <f t="shared" si="2"/>
        <v>27.730070694619315</v>
      </c>
      <c r="J13" s="49"/>
    </row>
    <row r="14" spans="1:56">
      <c r="A14" s="221"/>
      <c r="B14" s="221" t="s">
        <v>50</v>
      </c>
      <c r="C14" s="222">
        <f>([4]Empréstimos!D23/'[2]Cálculo PIB Trim'!$D15)*100</f>
        <v>25.890576297353306</v>
      </c>
      <c r="D14" s="223" t="s">
        <v>60</v>
      </c>
      <c r="E14" s="222">
        <f t="shared" si="0"/>
        <v>25.890576297353306</v>
      </c>
      <c r="F14" s="222">
        <f>([4]Empréstimos!H23/'[2]Cálculo PIB Trim'!$D15)*100</f>
        <v>2.1561616901037186</v>
      </c>
      <c r="G14" s="222" t="s">
        <v>60</v>
      </c>
      <c r="H14" s="222">
        <f t="shared" si="1"/>
        <v>2.1561616901037186</v>
      </c>
      <c r="I14" s="222">
        <f t="shared" si="2"/>
        <v>28.046737987457025</v>
      </c>
      <c r="J14" s="49"/>
    </row>
    <row r="15" spans="1:56">
      <c r="A15" s="221"/>
      <c r="B15" s="221" t="s">
        <v>51</v>
      </c>
      <c r="C15" s="222">
        <f>([4]Empréstimos!D26/'[2]Cálculo PIB Trim'!$D16)*100</f>
        <v>25.447277808163339</v>
      </c>
      <c r="D15" s="223" t="s">
        <v>60</v>
      </c>
      <c r="E15" s="222">
        <f t="shared" si="0"/>
        <v>25.447277808163339</v>
      </c>
      <c r="F15" s="222">
        <f>([4]Empréstimos!H26/'[2]Cálculo PIB Trim'!$D16)*100</f>
        <v>1.6386452321681184</v>
      </c>
      <c r="G15" s="222" t="s">
        <v>60</v>
      </c>
      <c r="H15" s="222">
        <f t="shared" si="1"/>
        <v>1.6386452321681184</v>
      </c>
      <c r="I15" s="222">
        <f t="shared" si="2"/>
        <v>27.085923040331458</v>
      </c>
      <c r="J15" s="49"/>
    </row>
    <row r="16" spans="1:56">
      <c r="A16" s="221">
        <v>2000</v>
      </c>
      <c r="B16" s="221" t="s">
        <v>48</v>
      </c>
      <c r="C16" s="222">
        <f>([4]Empréstimos!D29/'[2]Cálculo PIB Trim'!$D17)*100</f>
        <v>24.720283653721488</v>
      </c>
      <c r="D16" s="223" t="s">
        <v>60</v>
      </c>
      <c r="E16" s="222">
        <f t="shared" si="0"/>
        <v>24.720283653721488</v>
      </c>
      <c r="F16" s="222">
        <f>([4]Empréstimos!H29/'[2]Cálculo PIB Trim'!$D17)*100</f>
        <v>1.4906597743695893</v>
      </c>
      <c r="G16" s="222" t="s">
        <v>60</v>
      </c>
      <c r="H16" s="222">
        <f t="shared" si="1"/>
        <v>1.4906597743695893</v>
      </c>
      <c r="I16" s="222">
        <f t="shared" si="2"/>
        <v>26.210943428091078</v>
      </c>
      <c r="J16" s="49"/>
    </row>
    <row r="17" spans="1:10">
      <c r="A17" s="221"/>
      <c r="B17" s="221" t="s">
        <v>49</v>
      </c>
      <c r="C17" s="222">
        <f>([4]Empréstimos!D32/'[2]Cálculo PIB Trim'!$D18)*100</f>
        <v>25.966376166873722</v>
      </c>
      <c r="D17" s="223" t="s">
        <v>60</v>
      </c>
      <c r="E17" s="222">
        <f t="shared" si="0"/>
        <v>25.966376166873722</v>
      </c>
      <c r="F17" s="222">
        <f>([4]Empréstimos!H32/'[2]Cálculo PIB Trim'!$D18)*100</f>
        <v>1.5337491391512814</v>
      </c>
      <c r="G17" s="222" t="s">
        <v>60</v>
      </c>
      <c r="H17" s="222">
        <f t="shared" si="1"/>
        <v>1.5337491391512814</v>
      </c>
      <c r="I17" s="222">
        <f t="shared" si="2"/>
        <v>27.500125306025005</v>
      </c>
      <c r="J17" s="49"/>
    </row>
    <row r="18" spans="1:10">
      <c r="A18" s="221"/>
      <c r="B18" s="221" t="s">
        <v>50</v>
      </c>
      <c r="C18" s="222">
        <f>([4]Empréstimos!D35/'[2]Cálculo PIB Trim'!$D19)*100</f>
        <v>25.346631007741639</v>
      </c>
      <c r="D18" s="223" t="s">
        <v>60</v>
      </c>
      <c r="E18" s="222">
        <f t="shared" si="0"/>
        <v>25.346631007741639</v>
      </c>
      <c r="F18" s="222">
        <f>([4]Empréstimos!H35/'[2]Cálculo PIB Trim'!$D19)*100</f>
        <v>1.4457195472212763</v>
      </c>
      <c r="G18" s="222" t="s">
        <v>60</v>
      </c>
      <c r="H18" s="222">
        <f t="shared" si="1"/>
        <v>1.4457195472212763</v>
      </c>
      <c r="I18" s="222">
        <f t="shared" si="2"/>
        <v>26.792350554962916</v>
      </c>
      <c r="J18" s="49"/>
    </row>
    <row r="19" spans="1:10">
      <c r="A19" s="221"/>
      <c r="B19" s="221" t="s">
        <v>51</v>
      </c>
      <c r="C19" s="222">
        <f>([4]Empréstimos!D38/'[2]Cálculo PIB Trim'!$D20)*100</f>
        <v>26.324981508032341</v>
      </c>
      <c r="D19" s="223" t="s">
        <v>60</v>
      </c>
      <c r="E19" s="222">
        <f t="shared" si="0"/>
        <v>26.324981508032341</v>
      </c>
      <c r="F19" s="222">
        <f>([4]Empréstimos!H38/'[2]Cálculo PIB Trim'!$D20)*100</f>
        <v>1.3842882872413487</v>
      </c>
      <c r="G19" s="222" t="s">
        <v>60</v>
      </c>
      <c r="H19" s="222">
        <f t="shared" si="1"/>
        <v>1.3842882872413487</v>
      </c>
      <c r="I19" s="222">
        <f t="shared" si="2"/>
        <v>27.709269795273691</v>
      </c>
      <c r="J19" s="49"/>
    </row>
    <row r="20" spans="1:10">
      <c r="A20" s="221">
        <v>2001</v>
      </c>
      <c r="B20" s="221" t="s">
        <v>48</v>
      </c>
      <c r="C20" s="222">
        <f>([4]Empréstimos!D41/'[2]Cálculo PIB Trim'!$D21)*100</f>
        <v>26.856120479800126</v>
      </c>
      <c r="D20" s="223" t="s">
        <v>60</v>
      </c>
      <c r="E20" s="222">
        <f t="shared" si="0"/>
        <v>26.856120479800126</v>
      </c>
      <c r="F20" s="222">
        <f>([4]Empréstimos!H41/'[2]Cálculo PIB Trim'!$D21)*100</f>
        <v>1.397172029886518</v>
      </c>
      <c r="G20" s="222" t="s">
        <v>60</v>
      </c>
      <c r="H20" s="222">
        <f t="shared" si="1"/>
        <v>1.397172029886518</v>
      </c>
      <c r="I20" s="222">
        <f t="shared" si="2"/>
        <v>28.253292509686645</v>
      </c>
      <c r="J20" s="49"/>
    </row>
    <row r="21" spans="1:10">
      <c r="A21" s="221"/>
      <c r="B21" s="221" t="s">
        <v>49</v>
      </c>
      <c r="C21" s="222">
        <f>([4]Empréstimos!D44/'[2]Cálculo PIB Trim'!$D22)*100</f>
        <v>24.486003188290052</v>
      </c>
      <c r="D21" s="223" t="s">
        <v>60</v>
      </c>
      <c r="E21" s="222">
        <f t="shared" si="0"/>
        <v>24.486003188290052</v>
      </c>
      <c r="F21" s="222">
        <f>([4]Empréstimos!H44/'[2]Cálculo PIB Trim'!$D22)*100</f>
        <v>1.0695051486934399</v>
      </c>
      <c r="G21" s="222" t="s">
        <v>60</v>
      </c>
      <c r="H21" s="222">
        <f t="shared" si="1"/>
        <v>1.0695051486934399</v>
      </c>
      <c r="I21" s="222">
        <f t="shared" si="2"/>
        <v>25.555508336983493</v>
      </c>
      <c r="J21" s="49"/>
    </row>
    <row r="22" spans="1:10">
      <c r="A22" s="221"/>
      <c r="B22" s="221" t="s">
        <v>50</v>
      </c>
      <c r="C22" s="222">
        <f>([4]Empréstimos!D47/'[2]Cálculo PIB Trim'!$D23)*100</f>
        <v>25.628307673707734</v>
      </c>
      <c r="D22" s="223" t="s">
        <v>60</v>
      </c>
      <c r="E22" s="222">
        <f t="shared" si="0"/>
        <v>25.628307673707734</v>
      </c>
      <c r="F22" s="222">
        <f>([4]Empréstimos!H47/'[2]Cálculo PIB Trim'!$D23)*100</f>
        <v>1.1066500526023011</v>
      </c>
      <c r="G22" s="222" t="s">
        <v>60</v>
      </c>
      <c r="H22" s="222">
        <f t="shared" si="1"/>
        <v>1.1066500526023011</v>
      </c>
      <c r="I22" s="222">
        <f t="shared" si="2"/>
        <v>26.734957726310036</v>
      </c>
      <c r="J22" s="49"/>
    </row>
    <row r="23" spans="1:10">
      <c r="A23" s="221"/>
      <c r="B23" s="221" t="s">
        <v>51</v>
      </c>
      <c r="C23" s="222">
        <f>([4]Empréstimos!D50/'[2]Cálculo PIB Trim'!$D24)*100</f>
        <v>25.076354952494206</v>
      </c>
      <c r="D23" s="223" t="s">
        <v>60</v>
      </c>
      <c r="E23" s="222">
        <f t="shared" si="0"/>
        <v>25.076354952494206</v>
      </c>
      <c r="F23" s="222">
        <f>([4]Empréstimos!H50/'[2]Cálculo PIB Trim'!$D24)*100</f>
        <v>0.75628865154254254</v>
      </c>
      <c r="G23" s="222" t="s">
        <v>60</v>
      </c>
      <c r="H23" s="222">
        <f t="shared" si="1"/>
        <v>0.75628865154254254</v>
      </c>
      <c r="I23" s="222">
        <f t="shared" si="2"/>
        <v>25.83264360403675</v>
      </c>
      <c r="J23" s="49"/>
    </row>
    <row r="24" spans="1:10">
      <c r="A24" s="221">
        <v>2002</v>
      </c>
      <c r="B24" s="221" t="s">
        <v>48</v>
      </c>
      <c r="C24" s="222">
        <f>([4]Empréstimos!D53/'[2]Cálculo PIB Trim'!$D25)*100</f>
        <v>24.872879959488376</v>
      </c>
      <c r="D24" s="223" t="s">
        <v>60</v>
      </c>
      <c r="E24" s="222">
        <f t="shared" si="0"/>
        <v>24.872879959488376</v>
      </c>
      <c r="F24" s="222">
        <f>([4]Empréstimos!H53/'[2]Cálculo PIB Trim'!$D25)*100</f>
        <v>0.73201835408893767</v>
      </c>
      <c r="G24" s="222" t="s">
        <v>60</v>
      </c>
      <c r="H24" s="222">
        <f t="shared" si="1"/>
        <v>0.73201835408893767</v>
      </c>
      <c r="I24" s="222">
        <f t="shared" si="2"/>
        <v>25.604898313577312</v>
      </c>
      <c r="J24" s="49"/>
    </row>
    <row r="25" spans="1:10">
      <c r="A25" s="221"/>
      <c r="B25" s="221" t="s">
        <v>49</v>
      </c>
      <c r="C25" s="222">
        <f>([4]Empréstimos!D56/'[2]Cálculo PIB Trim'!$D26)*100</f>
        <v>25.210317401181857</v>
      </c>
      <c r="D25" s="223" t="s">
        <v>60</v>
      </c>
      <c r="E25" s="222">
        <f t="shared" si="0"/>
        <v>25.210317401181857</v>
      </c>
      <c r="F25" s="222">
        <f>([4]Empréstimos!H56/'[2]Cálculo PIB Trim'!$D26)*100</f>
        <v>0.72626934780218888</v>
      </c>
      <c r="G25" s="222" t="s">
        <v>60</v>
      </c>
      <c r="H25" s="222">
        <f t="shared" si="1"/>
        <v>0.72626934780218888</v>
      </c>
      <c r="I25" s="222">
        <f t="shared" si="2"/>
        <v>25.936586748984045</v>
      </c>
      <c r="J25" s="49"/>
    </row>
    <row r="26" spans="1:10">
      <c r="A26" s="221"/>
      <c r="B26" s="221" t="s">
        <v>50</v>
      </c>
      <c r="C26" s="222">
        <f>([4]Empréstimos!D59/'[2]Cálculo PIB Trim'!$D27)*100</f>
        <v>25.985469793043308</v>
      </c>
      <c r="D26" s="223" t="s">
        <v>60</v>
      </c>
      <c r="E26" s="222">
        <f t="shared" si="0"/>
        <v>25.985469793043308</v>
      </c>
      <c r="F26" s="222">
        <f>([4]Empréstimos!H59/'[2]Cálculo PIB Trim'!$D27)*100</f>
        <v>0.78303417413187293</v>
      </c>
      <c r="G26" s="222" t="s">
        <v>60</v>
      </c>
      <c r="H26" s="222">
        <f t="shared" si="1"/>
        <v>0.78303417413187293</v>
      </c>
      <c r="I26" s="222">
        <f t="shared" si="2"/>
        <v>26.768503967175182</v>
      </c>
      <c r="J26" s="49"/>
    </row>
    <row r="27" spans="1:10">
      <c r="A27" s="221"/>
      <c r="B27" s="221" t="s">
        <v>51</v>
      </c>
      <c r="C27" s="222">
        <f>([4]Empréstimos!D62/'[2]Cálculo PIB Trim'!$D28)*100</f>
        <v>25.143455272059828</v>
      </c>
      <c r="D27" s="223" t="s">
        <v>60</v>
      </c>
      <c r="E27" s="222">
        <f t="shared" si="0"/>
        <v>25.143455272059828</v>
      </c>
      <c r="F27" s="222">
        <f>([4]Empréstimos!H62/'[2]Cálculo PIB Trim'!$D28)*100</f>
        <v>0.86754325258387011</v>
      </c>
      <c r="G27" s="222" t="s">
        <v>60</v>
      </c>
      <c r="H27" s="222">
        <f t="shared" si="1"/>
        <v>0.86754325258387011</v>
      </c>
      <c r="I27" s="222">
        <f t="shared" si="2"/>
        <v>26.0109985246437</v>
      </c>
      <c r="J27" s="49"/>
    </row>
    <row r="28" spans="1:10">
      <c r="A28" s="221">
        <v>2003</v>
      </c>
      <c r="B28" s="221" t="s">
        <v>48</v>
      </c>
      <c r="C28" s="222">
        <f>([4]Empréstimos!D65/'[2]Cálculo PIB Trim'!$D29)*100</f>
        <v>24.379781733412987</v>
      </c>
      <c r="D28" s="223" t="s">
        <v>60</v>
      </c>
      <c r="E28" s="222">
        <f t="shared" si="0"/>
        <v>24.379781733412987</v>
      </c>
      <c r="F28" s="222">
        <f>([4]Empréstimos!H65/'[2]Cálculo PIB Trim'!$D29)*100</f>
        <v>0.89982642123790857</v>
      </c>
      <c r="G28" s="222" t="s">
        <v>60</v>
      </c>
      <c r="H28" s="222">
        <f t="shared" si="1"/>
        <v>0.89982642123790857</v>
      </c>
      <c r="I28" s="222">
        <f t="shared" si="2"/>
        <v>25.279608154650894</v>
      </c>
      <c r="J28" s="49"/>
    </row>
    <row r="29" spans="1:10">
      <c r="A29" s="221"/>
      <c r="B29" s="221" t="s">
        <v>49</v>
      </c>
      <c r="C29" s="222">
        <f>([4]Empréstimos!D68/'[2]Cálculo PIB Trim'!$D30)*100</f>
        <v>23.749242942436126</v>
      </c>
      <c r="D29" s="223" t="s">
        <v>60</v>
      </c>
      <c r="E29" s="222">
        <f t="shared" si="0"/>
        <v>23.749242942436126</v>
      </c>
      <c r="F29" s="222">
        <f>([4]Empréstimos!H68/'[2]Cálculo PIB Trim'!$D30)*100</f>
        <v>0.83196583407031188</v>
      </c>
      <c r="G29" s="222" t="s">
        <v>60</v>
      </c>
      <c r="H29" s="222">
        <f t="shared" si="1"/>
        <v>0.83196583407031188</v>
      </c>
      <c r="I29" s="222">
        <f t="shared" si="2"/>
        <v>24.58120877650644</v>
      </c>
      <c r="J29" s="49"/>
    </row>
    <row r="30" spans="1:10">
      <c r="A30" s="221"/>
      <c r="B30" s="221" t="s">
        <v>50</v>
      </c>
      <c r="C30" s="222">
        <f>([4]Empréstimos!D71/'[2]Cálculo PIB Trim'!$D31)*100</f>
        <v>23.347579692726981</v>
      </c>
      <c r="D30" s="223" t="s">
        <v>60</v>
      </c>
      <c r="E30" s="222">
        <f t="shared" si="0"/>
        <v>23.347579692726981</v>
      </c>
      <c r="F30" s="222">
        <f>([4]Empréstimos!H71/'[2]Cálculo PIB Trim'!$D31)*100</f>
        <v>0.91806202041542428</v>
      </c>
      <c r="G30" s="222" t="s">
        <v>60</v>
      </c>
      <c r="H30" s="222">
        <f t="shared" si="1"/>
        <v>0.91806202041542428</v>
      </c>
      <c r="I30" s="222">
        <f t="shared" si="2"/>
        <v>24.265641713142404</v>
      </c>
      <c r="J30" s="49"/>
    </row>
    <row r="31" spans="1:10">
      <c r="A31" s="221"/>
      <c r="B31" s="221" t="s">
        <v>51</v>
      </c>
      <c r="C31" s="222">
        <f>([4]Empréstimos!D74/'[2]Cálculo PIB Trim'!$D32)*100</f>
        <v>23.72256981362548</v>
      </c>
      <c r="D31" s="223" t="s">
        <v>60</v>
      </c>
      <c r="E31" s="222">
        <f t="shared" si="0"/>
        <v>23.72256981362548</v>
      </c>
      <c r="F31" s="222">
        <f>([4]Empréstimos!H74/'[2]Cálculo PIB Trim'!$D32)*100</f>
        <v>0.88161195334798514</v>
      </c>
      <c r="G31" s="222" t="s">
        <v>60</v>
      </c>
      <c r="H31" s="222">
        <f t="shared" si="1"/>
        <v>0.88161195334798514</v>
      </c>
      <c r="I31" s="222">
        <f t="shared" si="2"/>
        <v>24.604181766973465</v>
      </c>
      <c r="J31" s="49"/>
    </row>
    <row r="32" spans="1:10">
      <c r="A32" s="221">
        <v>2004</v>
      </c>
      <c r="B32" s="221" t="s">
        <v>48</v>
      </c>
      <c r="C32" s="222">
        <f>([4]Empréstimos!D77/'[2]Cálculo PIB Trim'!$D33)*100</f>
        <v>23.180749297835419</v>
      </c>
      <c r="D32" s="223" t="s">
        <v>60</v>
      </c>
      <c r="E32" s="222">
        <f t="shared" si="0"/>
        <v>23.180749297835419</v>
      </c>
      <c r="F32" s="222">
        <f>([4]Empréstimos!H77/'[2]Cálculo PIB Trim'!$D33)*100</f>
        <v>0.91101550843356915</v>
      </c>
      <c r="G32" s="222" t="s">
        <v>60</v>
      </c>
      <c r="H32" s="222">
        <f t="shared" si="1"/>
        <v>0.91101550843356915</v>
      </c>
      <c r="I32" s="222">
        <f t="shared" si="2"/>
        <v>24.091764806268987</v>
      </c>
      <c r="J32" s="49"/>
    </row>
    <row r="33" spans="1:10">
      <c r="A33" s="221"/>
      <c r="B33" s="221" t="s">
        <v>49</v>
      </c>
      <c r="C33" s="222">
        <f>([4]Empréstimos!D80/'[2]Cálculo PIB Trim'!$D34)*100</f>
        <v>23.824046972864164</v>
      </c>
      <c r="D33" s="223" t="s">
        <v>60</v>
      </c>
      <c r="E33" s="222">
        <f t="shared" si="0"/>
        <v>23.824046972864164</v>
      </c>
      <c r="F33" s="222">
        <f>([4]Empréstimos!H80/'[2]Cálculo PIB Trim'!$D34)*100</f>
        <v>1.0133564744416512</v>
      </c>
      <c r="G33" s="222" t="s">
        <v>60</v>
      </c>
      <c r="H33" s="222">
        <f t="shared" si="1"/>
        <v>1.0133564744416512</v>
      </c>
      <c r="I33" s="222">
        <f t="shared" si="2"/>
        <v>24.837403447305814</v>
      </c>
      <c r="J33" s="49"/>
    </row>
    <row r="34" spans="1:10">
      <c r="A34" s="221"/>
      <c r="B34" s="221" t="s">
        <v>50</v>
      </c>
      <c r="C34" s="222">
        <f>([4]Empréstimos!D83/'[2]Cálculo PIB Trim'!$D35)*100</f>
        <v>24.120015598767193</v>
      </c>
      <c r="D34" s="223" t="s">
        <v>60</v>
      </c>
      <c r="E34" s="222">
        <f t="shared" si="0"/>
        <v>24.120015598767193</v>
      </c>
      <c r="F34" s="222">
        <f>([4]Empréstimos!H83/'[2]Cálculo PIB Trim'!$D35)*100</f>
        <v>1.0334346726063599</v>
      </c>
      <c r="G34" s="222" t="s">
        <v>60</v>
      </c>
      <c r="H34" s="222">
        <f t="shared" si="1"/>
        <v>1.0334346726063599</v>
      </c>
      <c r="I34" s="222">
        <f t="shared" si="2"/>
        <v>25.153450271373554</v>
      </c>
      <c r="J34" s="49"/>
    </row>
    <row r="35" spans="1:10">
      <c r="A35" s="221"/>
      <c r="B35" s="221" t="s">
        <v>51</v>
      </c>
      <c r="C35" s="222">
        <f>([4]Empréstimos!D86/'[2]Cálculo PIB Trim'!$D36)*100</f>
        <v>24.698388835360632</v>
      </c>
      <c r="D35" s="223" t="s">
        <v>60</v>
      </c>
      <c r="E35" s="222">
        <f t="shared" si="0"/>
        <v>24.698388835360632</v>
      </c>
      <c r="F35" s="222">
        <f>([4]Empréstimos!H86/'[2]Cálculo PIB Trim'!$D36)*100</f>
        <v>0.98907048573524148</v>
      </c>
      <c r="G35" s="222" t="s">
        <v>60</v>
      </c>
      <c r="H35" s="222">
        <f t="shared" si="1"/>
        <v>0.98907048573524148</v>
      </c>
      <c r="I35" s="222">
        <f t="shared" si="2"/>
        <v>25.687459321095872</v>
      </c>
      <c r="J35" s="49"/>
    </row>
    <row r="36" spans="1:10">
      <c r="A36" s="221">
        <v>2005</v>
      </c>
      <c r="B36" s="221" t="s">
        <v>48</v>
      </c>
      <c r="C36" s="222">
        <v>25.071073403832568</v>
      </c>
      <c r="D36" s="223" t="s">
        <v>60</v>
      </c>
      <c r="E36" s="222">
        <v>25.071073403832568</v>
      </c>
      <c r="F36" s="222">
        <v>0.97922805093790832</v>
      </c>
      <c r="G36" s="222" t="s">
        <v>60</v>
      </c>
      <c r="H36" s="222">
        <v>0.97922805093790832</v>
      </c>
      <c r="I36" s="222">
        <v>26.050301454770477</v>
      </c>
      <c r="J36" s="49"/>
    </row>
    <row r="37" spans="1:10">
      <c r="A37" s="221"/>
      <c r="B37" s="221" t="s">
        <v>49</v>
      </c>
      <c r="C37" s="222">
        <v>25.462005780902373</v>
      </c>
      <c r="D37" s="223" t="s">
        <v>60</v>
      </c>
      <c r="E37" s="222">
        <v>25.462005780902373</v>
      </c>
      <c r="F37" s="222">
        <v>0.95658168326134463</v>
      </c>
      <c r="G37" s="222" t="s">
        <v>60</v>
      </c>
      <c r="H37" s="222">
        <v>0.95658168326134463</v>
      </c>
      <c r="I37" s="222">
        <v>26.418587464163718</v>
      </c>
      <c r="J37" s="49"/>
    </row>
    <row r="38" spans="1:10">
      <c r="A38" s="221"/>
      <c r="B38" s="221" t="s">
        <v>50</v>
      </c>
      <c r="C38" s="222">
        <v>25.96243487823406</v>
      </c>
      <c r="D38" s="223" t="s">
        <v>60</v>
      </c>
      <c r="E38" s="222">
        <v>25.96243487823406</v>
      </c>
      <c r="F38" s="222">
        <v>0.95852986700960452</v>
      </c>
      <c r="G38" s="222" t="s">
        <v>60</v>
      </c>
      <c r="H38" s="222">
        <v>0.95852986700960452</v>
      </c>
      <c r="I38" s="222">
        <v>26.920964745243666</v>
      </c>
      <c r="J38" s="49"/>
    </row>
    <row r="39" spans="1:10">
      <c r="A39" s="221"/>
      <c r="B39" s="221" t="s">
        <v>51</v>
      </c>
      <c r="C39" s="222">
        <v>27.312609815224111</v>
      </c>
      <c r="D39" s="223" t="s">
        <v>60</v>
      </c>
      <c r="E39" s="222">
        <v>27.312609815224111</v>
      </c>
      <c r="F39" s="222">
        <v>0.95733576169397072</v>
      </c>
      <c r="G39" s="222" t="s">
        <v>60</v>
      </c>
      <c r="H39" s="222">
        <v>0.95733576169397072</v>
      </c>
      <c r="I39" s="222">
        <v>28.269945576918083</v>
      </c>
      <c r="J39" s="49"/>
    </row>
    <row r="40" spans="1:10">
      <c r="A40" s="221">
        <v>2006</v>
      </c>
      <c r="B40" s="221" t="s">
        <v>48</v>
      </c>
      <c r="C40" s="222">
        <v>27.465565274367631</v>
      </c>
      <c r="D40" s="223" t="s">
        <v>60</v>
      </c>
      <c r="E40" s="222">
        <v>27.465565274367631</v>
      </c>
      <c r="F40" s="222">
        <v>0.94911163704252743</v>
      </c>
      <c r="G40" s="222" t="s">
        <v>60</v>
      </c>
      <c r="H40" s="222">
        <v>0.94911163704252743</v>
      </c>
      <c r="I40" s="222">
        <v>28.414676911410158</v>
      </c>
      <c r="J40" s="49"/>
    </row>
    <row r="41" spans="1:10">
      <c r="A41" s="221"/>
      <c r="B41" s="221" t="s">
        <v>49</v>
      </c>
      <c r="C41" s="222">
        <v>28.37604616759084</v>
      </c>
      <c r="D41" s="223" t="s">
        <v>60</v>
      </c>
      <c r="E41" s="222">
        <v>28.37604616759084</v>
      </c>
      <c r="F41" s="222">
        <v>0.93293950853584484</v>
      </c>
      <c r="G41" s="222" t="s">
        <v>60</v>
      </c>
      <c r="H41" s="222">
        <v>0.93293950853584484</v>
      </c>
      <c r="I41" s="222">
        <v>29.308985676126685</v>
      </c>
      <c r="J41" s="49"/>
    </row>
    <row r="42" spans="1:10">
      <c r="A42" s="221"/>
      <c r="B42" s="221" t="s">
        <v>50</v>
      </c>
      <c r="C42" s="222">
        <v>28.859017004141378</v>
      </c>
      <c r="D42" s="223" t="s">
        <v>60</v>
      </c>
      <c r="E42" s="222">
        <v>28.859017004141378</v>
      </c>
      <c r="F42" s="222">
        <v>0.80633757374721016</v>
      </c>
      <c r="G42" s="222" t="s">
        <v>60</v>
      </c>
      <c r="H42" s="222">
        <v>0.80633757374721016</v>
      </c>
      <c r="I42" s="222">
        <v>29.665354577888589</v>
      </c>
      <c r="J42" s="49"/>
    </row>
    <row r="43" spans="1:10">
      <c r="A43" s="221"/>
      <c r="B43" s="221" t="s">
        <v>51</v>
      </c>
      <c r="C43" s="222">
        <v>30.117250140324249</v>
      </c>
      <c r="D43" s="223" t="s">
        <v>60</v>
      </c>
      <c r="E43" s="222">
        <v>30.117250140324249</v>
      </c>
      <c r="F43" s="222">
        <v>0.79635356138521574</v>
      </c>
      <c r="G43" s="222" t="s">
        <v>60</v>
      </c>
      <c r="H43" s="222">
        <v>0.79635356138521574</v>
      </c>
      <c r="I43" s="222">
        <v>30.913603701709466</v>
      </c>
      <c r="J43" s="49"/>
    </row>
    <row r="44" spans="1:10">
      <c r="A44" s="221">
        <v>2007</v>
      </c>
      <c r="B44" s="221" t="s">
        <v>48</v>
      </c>
      <c r="C44" s="222">
        <v>30.31360123015671</v>
      </c>
      <c r="D44" s="223" t="s">
        <v>60</v>
      </c>
      <c r="E44" s="222">
        <v>30.31360123015671</v>
      </c>
      <c r="F44" s="222">
        <v>0.76054995413156767</v>
      </c>
      <c r="G44" s="222" t="s">
        <v>60</v>
      </c>
      <c r="H44" s="222">
        <v>0.76054995413156767</v>
      </c>
      <c r="I44" s="222">
        <v>31.074151184288276</v>
      </c>
      <c r="J44" s="49"/>
    </row>
    <row r="45" spans="1:10">
      <c r="A45" s="221"/>
      <c r="B45" s="221" t="s">
        <v>49</v>
      </c>
      <c r="C45" s="222">
        <v>31.014118244122159</v>
      </c>
      <c r="D45" s="223" t="s">
        <v>60</v>
      </c>
      <c r="E45" s="222">
        <v>31.014118244122159</v>
      </c>
      <c r="F45" s="222">
        <v>0.7399546843315431</v>
      </c>
      <c r="G45" s="222" t="s">
        <v>60</v>
      </c>
      <c r="H45" s="222">
        <v>0.7399546843315431</v>
      </c>
      <c r="I45" s="222">
        <v>31.754072928453702</v>
      </c>
      <c r="J45" s="49"/>
    </row>
    <row r="46" spans="1:10">
      <c r="A46" s="221"/>
      <c r="B46" s="221" t="s">
        <v>50</v>
      </c>
      <c r="C46" s="222">
        <v>32.299999999999997</v>
      </c>
      <c r="D46" s="223" t="s">
        <v>60</v>
      </c>
      <c r="E46" s="222">
        <v>32.299999999999997</v>
      </c>
      <c r="F46" s="222">
        <v>0.7103335980019494</v>
      </c>
      <c r="G46" s="222" t="s">
        <v>60</v>
      </c>
      <c r="H46" s="222">
        <v>0.7103335980019494</v>
      </c>
      <c r="I46" s="222">
        <v>33.108462207477615</v>
      </c>
      <c r="J46" s="49"/>
    </row>
    <row r="47" spans="1:10">
      <c r="A47" s="221"/>
      <c r="B47" s="221" t="s">
        <v>51</v>
      </c>
      <c r="C47" s="222">
        <v>34.5</v>
      </c>
      <c r="D47" s="223" t="s">
        <v>60</v>
      </c>
      <c r="E47" s="222">
        <v>34.5</v>
      </c>
      <c r="F47" s="222">
        <v>0.70763367962687318</v>
      </c>
      <c r="G47" s="222" t="s">
        <v>60</v>
      </c>
      <c r="H47" s="222">
        <v>0.70763367962687318</v>
      </c>
      <c r="I47" s="222">
        <v>35.169178753909122</v>
      </c>
      <c r="J47" s="49"/>
    </row>
    <row r="48" spans="1:10">
      <c r="A48" s="221">
        <v>2008</v>
      </c>
      <c r="B48" s="221" t="s">
        <v>48</v>
      </c>
      <c r="C48" s="222">
        <v>35.52851951504406</v>
      </c>
      <c r="D48" s="223" t="s">
        <v>60</v>
      </c>
      <c r="E48" s="222">
        <v>35.52851951504406</v>
      </c>
      <c r="F48" s="222">
        <v>0.70817941331659751</v>
      </c>
      <c r="G48" s="222" t="s">
        <v>60</v>
      </c>
      <c r="H48" s="222">
        <v>0.70817941331659751</v>
      </c>
      <c r="I48" s="222">
        <v>36.23669892836066</v>
      </c>
      <c r="J48" s="49"/>
    </row>
    <row r="49" spans="1:10">
      <c r="A49" s="221"/>
      <c r="B49" s="221" t="s">
        <v>49</v>
      </c>
      <c r="C49" s="222">
        <v>36.915547061056273</v>
      </c>
      <c r="D49" s="223" t="s">
        <v>60</v>
      </c>
      <c r="E49" s="222">
        <v>36.915547061056273</v>
      </c>
      <c r="F49" s="222">
        <v>0.68068452379506383</v>
      </c>
      <c r="G49" s="222" t="s">
        <v>60</v>
      </c>
      <c r="H49" s="222">
        <v>0.68068452379506383</v>
      </c>
      <c r="I49" s="222">
        <v>37.596231584851338</v>
      </c>
      <c r="J49" s="49"/>
    </row>
    <row r="50" spans="1:10">
      <c r="A50" s="221"/>
      <c r="B50" s="221" t="s">
        <v>50</v>
      </c>
      <c r="C50" s="222">
        <v>38.295875931264391</v>
      </c>
      <c r="D50" s="223" t="s">
        <v>60</v>
      </c>
      <c r="E50" s="222">
        <v>38.295875931264391</v>
      </c>
      <c r="F50" s="222">
        <v>0.72115511057127679</v>
      </c>
      <c r="G50" s="222" t="s">
        <v>60</v>
      </c>
      <c r="H50" s="222">
        <v>0.72115511057127679</v>
      </c>
      <c r="I50" s="222">
        <v>39.017031041835665</v>
      </c>
      <c r="J50" s="49"/>
    </row>
    <row r="51" spans="1:10">
      <c r="A51" s="221"/>
      <c r="B51" s="221" t="s">
        <v>51</v>
      </c>
      <c r="C51" s="222">
        <v>39.582152889827007</v>
      </c>
      <c r="D51" s="223" t="s">
        <v>60</v>
      </c>
      <c r="E51" s="222">
        <v>39.582152889827007</v>
      </c>
      <c r="F51" s="222">
        <v>0.89770266999941573</v>
      </c>
      <c r="G51" s="222" t="s">
        <v>60</v>
      </c>
      <c r="H51" s="222">
        <v>0.89770266999941573</v>
      </c>
      <c r="I51" s="222">
        <v>40.479855559826426</v>
      </c>
      <c r="J51" s="49"/>
    </row>
    <row r="52" spans="1:10">
      <c r="A52" s="221">
        <v>2009</v>
      </c>
      <c r="B52" s="221" t="s">
        <v>48</v>
      </c>
      <c r="C52" s="222">
        <v>39.742097880062218</v>
      </c>
      <c r="D52" s="223" t="s">
        <v>60</v>
      </c>
      <c r="E52" s="222">
        <v>39.742097880062218</v>
      </c>
      <c r="F52" s="222">
        <v>0.91772856085276977</v>
      </c>
      <c r="G52" s="222" t="s">
        <v>60</v>
      </c>
      <c r="H52" s="222">
        <v>0.91772856085276977</v>
      </c>
      <c r="I52" s="222">
        <v>40.659826440914991</v>
      </c>
      <c r="J52" s="49"/>
    </row>
    <row r="53" spans="1:10">
      <c r="A53" s="221"/>
      <c r="B53" s="221" t="s">
        <v>49</v>
      </c>
      <c r="C53" s="222">
        <v>40.622078049177105</v>
      </c>
      <c r="D53" s="223" t="s">
        <v>60</v>
      </c>
      <c r="E53" s="222">
        <v>40.622078049177105</v>
      </c>
      <c r="F53" s="222">
        <v>0.92724797391903413</v>
      </c>
      <c r="G53" s="222" t="s">
        <v>60</v>
      </c>
      <c r="H53" s="222">
        <v>0.92724797391903413</v>
      </c>
      <c r="I53" s="222">
        <v>41.549326023096143</v>
      </c>
      <c r="J53" s="49"/>
    </row>
    <row r="54" spans="1:10">
      <c r="A54" s="221"/>
      <c r="B54" s="221" t="s">
        <v>50</v>
      </c>
      <c r="C54" s="222">
        <v>41.788939666259672</v>
      </c>
      <c r="D54" s="223" t="s">
        <v>60</v>
      </c>
      <c r="E54" s="222">
        <v>41.788939666259672</v>
      </c>
      <c r="F54" s="222">
        <v>1.7616976203472832</v>
      </c>
      <c r="G54" s="222" t="s">
        <v>60</v>
      </c>
      <c r="H54" s="222">
        <v>1.7616976203472832</v>
      </c>
      <c r="I54" s="222">
        <v>43.550637286606957</v>
      </c>
      <c r="J54" s="49"/>
    </row>
    <row r="55" spans="1:10">
      <c r="A55" s="221"/>
      <c r="B55" s="221" t="s">
        <v>51</v>
      </c>
      <c r="C55" s="222">
        <v>42.551881459790209</v>
      </c>
      <c r="D55" s="223" t="s">
        <v>60</v>
      </c>
      <c r="E55" s="222">
        <v>42.551881459790209</v>
      </c>
      <c r="F55" s="222">
        <v>1.8515312423571986</v>
      </c>
      <c r="G55" s="222" t="s">
        <v>60</v>
      </c>
      <c r="H55" s="222">
        <v>1.8515312423571986</v>
      </c>
      <c r="I55" s="222">
        <v>44.403412702147406</v>
      </c>
      <c r="J55" s="49"/>
    </row>
    <row r="56" spans="1:10">
      <c r="A56" s="221">
        <v>2010</v>
      </c>
      <c r="B56" s="221" t="s">
        <v>48</v>
      </c>
      <c r="C56" s="222">
        <v>42</v>
      </c>
      <c r="D56" s="223" t="s">
        <v>60</v>
      </c>
      <c r="E56" s="222">
        <v>42</v>
      </c>
      <c r="F56" s="222">
        <v>1.8026461273032974</v>
      </c>
      <c r="G56" s="222"/>
      <c r="H56" s="222">
        <v>1.8026461273032974</v>
      </c>
      <c r="I56" s="222">
        <v>44.012993443025664</v>
      </c>
      <c r="J56" s="49"/>
    </row>
    <row r="57" spans="1:10">
      <c r="A57" s="221"/>
      <c r="B57" s="221" t="s">
        <v>49</v>
      </c>
      <c r="C57" s="222">
        <v>42.2</v>
      </c>
      <c r="D57" s="223" t="s">
        <v>60</v>
      </c>
      <c r="E57" s="222">
        <v>42.2</v>
      </c>
      <c r="F57" s="222">
        <v>1.8668685322798215</v>
      </c>
      <c r="G57" s="222"/>
      <c r="H57" s="222">
        <v>1.8668685322798215</v>
      </c>
      <c r="I57" s="222">
        <v>44.574971357378899</v>
      </c>
      <c r="J57" s="49"/>
    </row>
    <row r="58" spans="1:10">
      <c r="A58" s="221"/>
      <c r="B58" s="221" t="s">
        <v>50</v>
      </c>
      <c r="C58" s="222">
        <v>42.7</v>
      </c>
      <c r="D58" s="223" t="s">
        <v>60</v>
      </c>
      <c r="E58" s="222">
        <v>42.7</v>
      </c>
      <c r="F58" s="222">
        <v>1.852051193294733</v>
      </c>
      <c r="G58" s="222"/>
      <c r="H58" s="222">
        <v>1.852051193294733</v>
      </c>
      <c r="I58" s="222">
        <v>45.371164628280667</v>
      </c>
      <c r="J58" s="49"/>
    </row>
    <row r="59" spans="1:10">
      <c r="A59" s="221"/>
      <c r="B59" s="221" t="s">
        <v>51</v>
      </c>
      <c r="C59" s="222">
        <v>43.4</v>
      </c>
      <c r="D59" s="223" t="s">
        <v>60</v>
      </c>
      <c r="E59" s="222">
        <v>43.4</v>
      </c>
      <c r="F59" s="222">
        <v>1.8147458109777119</v>
      </c>
      <c r="G59" s="222"/>
      <c r="H59" s="222">
        <v>1.8147458109777119</v>
      </c>
      <c r="I59" s="222">
        <v>44.984985045017261</v>
      </c>
      <c r="J59" s="49"/>
    </row>
    <row r="60" spans="1:10">
      <c r="A60" s="221">
        <v>2011</v>
      </c>
      <c r="B60" s="221" t="s">
        <v>48</v>
      </c>
      <c r="C60" s="222">
        <v>43.5</v>
      </c>
      <c r="D60" s="223" t="s">
        <v>60</v>
      </c>
      <c r="E60" s="222">
        <v>43.5</v>
      </c>
      <c r="F60" s="222"/>
      <c r="G60" s="222"/>
      <c r="H60" s="222"/>
      <c r="I60" s="222"/>
      <c r="J60" s="49"/>
    </row>
    <row r="61" spans="1:10">
      <c r="A61" s="221"/>
      <c r="B61" s="221" t="s">
        <v>49</v>
      </c>
      <c r="C61" s="222">
        <v>44.2</v>
      </c>
      <c r="D61" s="223" t="s">
        <v>60</v>
      </c>
      <c r="E61" s="222">
        <v>44.2</v>
      </c>
      <c r="F61" s="222"/>
      <c r="G61" s="222"/>
      <c r="H61" s="222"/>
      <c r="I61" s="222"/>
      <c r="J61" s="49"/>
    </row>
    <row r="62" spans="1:10">
      <c r="A62" s="221"/>
      <c r="B62" s="221" t="s">
        <v>50</v>
      </c>
      <c r="C62" s="222">
        <v>45.6</v>
      </c>
      <c r="D62" s="223" t="s">
        <v>60</v>
      </c>
      <c r="E62" s="222">
        <v>45.6</v>
      </c>
      <c r="F62" s="222"/>
      <c r="G62" s="222"/>
      <c r="H62" s="222"/>
      <c r="I62" s="222"/>
      <c r="J62" s="49"/>
    </row>
    <row r="63" spans="1:10">
      <c r="A63" s="221"/>
      <c r="B63" s="221" t="s">
        <v>51</v>
      </c>
      <c r="C63" s="222">
        <v>47</v>
      </c>
      <c r="D63" s="223" t="s">
        <v>60</v>
      </c>
      <c r="E63" s="222">
        <v>47</v>
      </c>
      <c r="F63" s="222"/>
      <c r="G63" s="222"/>
      <c r="H63" s="222"/>
      <c r="I63" s="222"/>
      <c r="J63" s="49"/>
    </row>
    <row r="64" spans="1:10">
      <c r="A64" s="221">
        <v>2012</v>
      </c>
      <c r="B64" s="221" t="s">
        <v>48</v>
      </c>
      <c r="C64" s="222">
        <v>47.2</v>
      </c>
      <c r="D64" s="223" t="s">
        <v>60</v>
      </c>
      <c r="E64" s="222">
        <v>47.2</v>
      </c>
      <c r="F64" s="222"/>
      <c r="G64" s="222"/>
      <c r="H64" s="222"/>
      <c r="I64" s="222"/>
      <c r="J64" s="49"/>
    </row>
    <row r="65" spans="1:10">
      <c r="A65" s="221"/>
      <c r="B65" s="221" t="s">
        <v>49</v>
      </c>
      <c r="C65" s="222">
        <v>48.5</v>
      </c>
      <c r="D65" s="223" t="s">
        <v>60</v>
      </c>
      <c r="E65" s="222">
        <v>48.5</v>
      </c>
      <c r="F65" s="222"/>
      <c r="G65" s="222"/>
      <c r="H65" s="222"/>
      <c r="I65" s="222"/>
      <c r="J65" s="49"/>
    </row>
    <row r="66" spans="1:10">
      <c r="A66" s="221"/>
      <c r="B66" s="221"/>
      <c r="C66" s="222"/>
      <c r="D66" s="223"/>
      <c r="E66" s="222"/>
      <c r="F66" s="222"/>
      <c r="G66" s="222"/>
      <c r="H66" s="222"/>
      <c r="I66" s="222"/>
      <c r="J66" s="49"/>
    </row>
    <row r="67" spans="1:10">
      <c r="A67" s="221"/>
      <c r="B67" s="221"/>
      <c r="C67" s="222"/>
      <c r="D67" s="223"/>
      <c r="E67" s="222"/>
      <c r="F67" s="222"/>
      <c r="G67" s="222"/>
      <c r="H67" s="222"/>
      <c r="I67" s="222"/>
      <c r="J67" s="49"/>
    </row>
    <row r="68" spans="1:10">
      <c r="A68" s="227"/>
      <c r="B68" s="228"/>
      <c r="C68" s="227"/>
      <c r="D68" s="227"/>
      <c r="E68" s="229"/>
      <c r="F68" s="229"/>
      <c r="G68" s="229"/>
      <c r="H68" s="229"/>
      <c r="I68" s="227"/>
    </row>
    <row r="69" spans="1:10">
      <c r="A69" s="219" t="s">
        <v>61</v>
      </c>
      <c r="B69" s="218"/>
      <c r="C69" s="218"/>
      <c r="D69" s="218"/>
      <c r="E69" s="218"/>
      <c r="F69" s="218"/>
      <c r="G69" s="218"/>
      <c r="H69" s="218"/>
      <c r="I69" s="218"/>
    </row>
    <row r="70" spans="1:10">
      <c r="A70" s="218"/>
      <c r="B70" s="218"/>
      <c r="C70" s="218"/>
      <c r="D70" s="218"/>
      <c r="E70" s="218"/>
      <c r="F70" s="218"/>
      <c r="G70" s="218"/>
      <c r="H70" s="218"/>
      <c r="I70" s="218"/>
    </row>
    <row r="71" spans="1:10">
      <c r="A71" s="218"/>
      <c r="B71" s="218"/>
      <c r="C71" s="218"/>
      <c r="D71" s="218"/>
      <c r="E71" s="218"/>
      <c r="F71" s="218"/>
      <c r="G71" s="218"/>
      <c r="H71" s="218"/>
      <c r="I71" s="218"/>
    </row>
    <row r="72" spans="1:10">
      <c r="A72" s="218"/>
      <c r="B72" s="218"/>
      <c r="C72" s="218"/>
      <c r="D72" s="218"/>
      <c r="E72" s="218"/>
      <c r="F72" s="218"/>
      <c r="G72" s="218"/>
      <c r="H72" s="218"/>
      <c r="I72" s="218"/>
    </row>
    <row r="73" spans="1:10">
      <c r="A73" s="218"/>
      <c r="B73" s="218"/>
      <c r="C73" s="218"/>
      <c r="D73" s="218"/>
      <c r="E73" s="218"/>
      <c r="F73" s="218"/>
      <c r="G73" s="218"/>
      <c r="H73" s="218"/>
      <c r="I73" s="218"/>
    </row>
    <row r="74" spans="1:10">
      <c r="A74" s="218"/>
      <c r="B74" s="218"/>
      <c r="C74" s="218"/>
      <c r="D74" s="218"/>
      <c r="E74" s="218"/>
      <c r="F74" s="218"/>
      <c r="G74" s="218"/>
      <c r="H74" s="218"/>
      <c r="I74" s="218"/>
    </row>
    <row r="75" spans="1:10">
      <c r="A75" s="218"/>
      <c r="B75" s="218"/>
      <c r="C75" s="218"/>
      <c r="D75" s="218"/>
      <c r="E75" s="218"/>
      <c r="F75" s="218"/>
      <c r="G75" s="218"/>
      <c r="H75" s="218"/>
      <c r="I75" s="218"/>
    </row>
    <row r="76" spans="1:10">
      <c r="A76" s="218"/>
      <c r="B76" s="218"/>
      <c r="C76" s="218"/>
      <c r="D76" s="218"/>
      <c r="E76" s="218"/>
      <c r="F76" s="218"/>
      <c r="G76" s="218"/>
      <c r="H76" s="218"/>
      <c r="I76" s="218"/>
    </row>
    <row r="77" spans="1:10">
      <c r="A77" s="218"/>
      <c r="B77" s="218"/>
      <c r="C77" s="218"/>
      <c r="D77" s="218"/>
      <c r="E77" s="218"/>
      <c r="F77" s="218"/>
      <c r="G77" s="218"/>
      <c r="H77" s="218"/>
      <c r="I77" s="218"/>
    </row>
    <row r="78" spans="1:10">
      <c r="A78" s="218"/>
      <c r="B78" s="218"/>
      <c r="C78" s="218"/>
      <c r="D78" s="218"/>
      <c r="E78" s="218"/>
      <c r="F78" s="218"/>
      <c r="G78" s="218"/>
      <c r="H78" s="218"/>
      <c r="I78" s="218"/>
    </row>
    <row r="79" spans="1:10">
      <c r="A79" s="218"/>
      <c r="B79" s="218"/>
      <c r="C79" s="218"/>
      <c r="D79" s="218"/>
      <c r="E79" s="218"/>
      <c r="F79" s="218"/>
      <c r="G79" s="218"/>
      <c r="H79" s="218"/>
      <c r="I79" s="218"/>
    </row>
    <row r="80" spans="1:10">
      <c r="A80" s="218"/>
      <c r="B80" s="218"/>
      <c r="C80" s="218"/>
      <c r="D80" s="218"/>
      <c r="E80" s="218"/>
      <c r="F80" s="218"/>
      <c r="G80" s="218"/>
      <c r="H80" s="218"/>
      <c r="I80" s="218"/>
    </row>
    <row r="81" spans="1:9">
      <c r="A81" s="218"/>
      <c r="B81" s="218"/>
      <c r="C81" s="218"/>
      <c r="D81" s="218"/>
      <c r="E81" s="218"/>
      <c r="F81" s="218"/>
      <c r="G81" s="218"/>
      <c r="H81" s="218"/>
      <c r="I81" s="218"/>
    </row>
    <row r="82" spans="1:9">
      <c r="A82" s="218"/>
      <c r="B82" s="218"/>
      <c r="C82" s="218"/>
      <c r="D82" s="218"/>
      <c r="E82" s="218"/>
      <c r="F82" s="218"/>
      <c r="G82" s="218"/>
      <c r="H82" s="218"/>
      <c r="I82" s="218"/>
    </row>
    <row r="83" spans="1:9">
      <c r="A83" s="218"/>
      <c r="B83" s="218"/>
      <c r="C83" s="218"/>
      <c r="D83" s="218"/>
      <c r="E83" s="218"/>
      <c r="F83" s="218"/>
      <c r="G83" s="218"/>
      <c r="H83" s="218"/>
      <c r="I83" s="218"/>
    </row>
    <row r="84" spans="1:9">
      <c r="A84" s="218"/>
      <c r="B84" s="218"/>
      <c r="C84" s="218"/>
      <c r="D84" s="218"/>
      <c r="E84" s="218"/>
      <c r="F84" s="218"/>
      <c r="G84" s="218"/>
      <c r="H84" s="218"/>
      <c r="I84" s="218"/>
    </row>
    <row r="85" spans="1:9">
      <c r="A85" s="218"/>
      <c r="B85" s="218"/>
      <c r="C85" s="218"/>
      <c r="D85" s="218"/>
      <c r="E85" s="218"/>
      <c r="F85" s="218"/>
      <c r="G85" s="218"/>
      <c r="H85" s="218"/>
      <c r="I85" s="218"/>
    </row>
    <row r="86" spans="1:9">
      <c r="A86" s="218"/>
      <c r="B86" s="218"/>
      <c r="C86" s="218"/>
      <c r="D86" s="218"/>
      <c r="E86" s="218"/>
      <c r="F86" s="218"/>
      <c r="G86" s="218"/>
      <c r="H86" s="218"/>
      <c r="I86" s="218"/>
    </row>
    <row r="87" spans="1:9">
      <c r="A87" s="218"/>
      <c r="B87" s="218"/>
      <c r="C87" s="218"/>
      <c r="D87" s="218"/>
      <c r="E87" s="218"/>
      <c r="F87" s="218"/>
      <c r="G87" s="218"/>
      <c r="H87" s="218"/>
      <c r="I87" s="218"/>
    </row>
    <row r="88" spans="1:9">
      <c r="A88" s="218"/>
      <c r="B88" s="218"/>
      <c r="C88" s="218"/>
      <c r="D88" s="218"/>
      <c r="E88" s="218"/>
      <c r="F88" s="218"/>
      <c r="G88" s="218"/>
      <c r="H88" s="218"/>
      <c r="I88" s="218"/>
    </row>
    <row r="89" spans="1:9">
      <c r="A89" s="218"/>
      <c r="B89" s="218"/>
      <c r="C89" s="218"/>
      <c r="D89" s="218"/>
      <c r="E89" s="218"/>
      <c r="F89" s="218"/>
      <c r="G89" s="218"/>
      <c r="H89" s="218"/>
      <c r="I89" s="218"/>
    </row>
    <row r="90" spans="1:9">
      <c r="A90" s="218"/>
      <c r="B90" s="218"/>
      <c r="C90" s="218"/>
      <c r="D90" s="218"/>
      <c r="E90" s="218"/>
      <c r="F90" s="218"/>
      <c r="G90" s="218"/>
      <c r="H90" s="218"/>
      <c r="I90" s="218"/>
    </row>
    <row r="91" spans="1:9">
      <c r="A91" s="218"/>
      <c r="B91" s="218"/>
      <c r="C91" s="218"/>
      <c r="D91" s="218"/>
      <c r="E91" s="218"/>
      <c r="F91" s="218"/>
      <c r="G91" s="218"/>
      <c r="H91" s="218"/>
      <c r="I91" s="218"/>
    </row>
    <row r="92" spans="1:9">
      <c r="A92" s="218"/>
      <c r="B92" s="218"/>
      <c r="C92" s="218"/>
      <c r="D92" s="218"/>
      <c r="E92" s="218"/>
      <c r="F92" s="218"/>
      <c r="G92" s="218"/>
      <c r="H92" s="218"/>
      <c r="I92" s="218"/>
    </row>
    <row r="93" spans="1:9">
      <c r="A93" s="218"/>
      <c r="B93" s="218"/>
      <c r="C93" s="218"/>
      <c r="D93" s="218"/>
      <c r="E93" s="218"/>
      <c r="F93" s="218"/>
      <c r="G93" s="218"/>
      <c r="H93" s="218"/>
      <c r="I93" s="218"/>
    </row>
    <row r="94" spans="1:9">
      <c r="A94" s="218"/>
      <c r="B94" s="218"/>
      <c r="C94" s="218"/>
      <c r="D94" s="218"/>
      <c r="E94" s="218"/>
      <c r="F94" s="218"/>
      <c r="G94" s="218"/>
      <c r="H94" s="218"/>
      <c r="I94" s="218"/>
    </row>
    <row r="95" spans="1:9">
      <c r="A95" s="218"/>
      <c r="B95" s="218"/>
      <c r="C95" s="218"/>
      <c r="D95" s="218"/>
      <c r="E95" s="218"/>
      <c r="F95" s="218"/>
      <c r="G95" s="218"/>
      <c r="H95" s="218"/>
      <c r="I95" s="218"/>
    </row>
    <row r="96" spans="1:9">
      <c r="A96" s="218"/>
      <c r="B96" s="218"/>
      <c r="C96" s="218"/>
      <c r="D96" s="218"/>
      <c r="E96" s="218"/>
      <c r="F96" s="218"/>
      <c r="G96" s="218"/>
      <c r="H96" s="218"/>
      <c r="I96" s="218"/>
    </row>
    <row r="97" spans="1:9">
      <c r="A97" s="218"/>
      <c r="B97" s="218"/>
      <c r="C97" s="218"/>
      <c r="D97" s="218"/>
      <c r="E97" s="218"/>
      <c r="F97" s="218"/>
      <c r="G97" s="218"/>
      <c r="H97" s="218"/>
      <c r="I97" s="218"/>
    </row>
    <row r="98" spans="1:9">
      <c r="A98" s="218"/>
      <c r="B98" s="218"/>
      <c r="C98" s="218"/>
      <c r="D98" s="218"/>
      <c r="E98" s="218"/>
      <c r="F98" s="218"/>
      <c r="G98" s="218"/>
      <c r="H98" s="218"/>
      <c r="I98" s="218"/>
    </row>
    <row r="99" spans="1:9">
      <c r="A99" s="218"/>
      <c r="B99" s="218"/>
      <c r="C99" s="218"/>
      <c r="D99" s="218"/>
      <c r="E99" s="218"/>
      <c r="F99" s="218"/>
      <c r="G99" s="218"/>
      <c r="H99" s="218"/>
      <c r="I99" s="218"/>
    </row>
    <row r="100" spans="1:9">
      <c r="A100" s="218"/>
      <c r="B100" s="218"/>
      <c r="C100" s="218"/>
      <c r="D100" s="218"/>
      <c r="E100" s="218"/>
      <c r="F100" s="218"/>
      <c r="G100" s="218"/>
      <c r="H100" s="218"/>
      <c r="I100" s="218"/>
    </row>
    <row r="101" spans="1:9">
      <c r="A101" s="218"/>
      <c r="B101" s="218"/>
      <c r="C101" s="218"/>
      <c r="D101" s="218"/>
      <c r="E101" s="218"/>
      <c r="F101" s="218"/>
      <c r="G101" s="218"/>
      <c r="H101" s="218"/>
      <c r="I101" s="218"/>
    </row>
    <row r="102" spans="1:9">
      <c r="A102" s="218"/>
      <c r="B102" s="218"/>
      <c r="C102" s="218"/>
      <c r="D102" s="218"/>
      <c r="E102" s="218"/>
      <c r="F102" s="218"/>
      <c r="G102" s="218"/>
      <c r="H102" s="218"/>
      <c r="I102" s="218"/>
    </row>
    <row r="103" spans="1:9">
      <c r="A103" s="218"/>
      <c r="B103" s="218"/>
      <c r="C103" s="218"/>
      <c r="D103" s="218"/>
      <c r="E103" s="218"/>
      <c r="F103" s="218"/>
      <c r="G103" s="218"/>
      <c r="H103" s="218"/>
      <c r="I103" s="218"/>
    </row>
    <row r="104" spans="1:9">
      <c r="A104" s="218"/>
      <c r="B104" s="218"/>
      <c r="C104" s="218"/>
      <c r="D104" s="218"/>
      <c r="E104" s="218"/>
      <c r="F104" s="218"/>
      <c r="G104" s="218"/>
      <c r="H104" s="218"/>
      <c r="I104" s="218"/>
    </row>
    <row r="105" spans="1:9">
      <c r="A105" s="218"/>
      <c r="B105" s="218"/>
      <c r="C105" s="218"/>
      <c r="D105" s="218"/>
      <c r="E105" s="218"/>
      <c r="F105" s="218"/>
      <c r="G105" s="218"/>
      <c r="H105" s="218"/>
      <c r="I105" s="218"/>
    </row>
    <row r="106" spans="1:9">
      <c r="A106" s="218"/>
      <c r="B106" s="218"/>
      <c r="C106" s="218"/>
      <c r="D106" s="218"/>
      <c r="E106" s="218"/>
      <c r="F106" s="218"/>
      <c r="G106" s="218"/>
      <c r="H106" s="218"/>
      <c r="I106" s="218"/>
    </row>
    <row r="107" spans="1:9">
      <c r="A107" s="218"/>
      <c r="B107" s="218"/>
      <c r="C107" s="218"/>
      <c r="D107" s="218"/>
      <c r="E107" s="218"/>
      <c r="F107" s="218"/>
      <c r="G107" s="218"/>
      <c r="H107" s="218"/>
      <c r="I107" s="218"/>
    </row>
    <row r="108" spans="1:9">
      <c r="A108" s="218"/>
      <c r="B108" s="218"/>
      <c r="C108" s="218"/>
      <c r="D108" s="218"/>
      <c r="E108" s="218"/>
      <c r="F108" s="218"/>
      <c r="G108" s="218"/>
      <c r="H108" s="218"/>
      <c r="I108" s="218"/>
    </row>
    <row r="109" spans="1:9">
      <c r="A109" s="218"/>
      <c r="B109" s="218"/>
      <c r="C109" s="218"/>
      <c r="D109" s="218"/>
      <c r="E109" s="218"/>
      <c r="F109" s="218"/>
      <c r="G109" s="218"/>
      <c r="H109" s="218"/>
      <c r="I109" s="218"/>
    </row>
    <row r="110" spans="1:9">
      <c r="A110" s="218"/>
      <c r="B110" s="218"/>
      <c r="C110" s="218"/>
      <c r="D110" s="218"/>
      <c r="E110" s="218"/>
      <c r="F110" s="218"/>
      <c r="G110" s="218"/>
      <c r="H110" s="218"/>
      <c r="I110" s="218"/>
    </row>
    <row r="111" spans="1:9">
      <c r="A111" s="218"/>
      <c r="B111" s="218"/>
      <c r="C111" s="218"/>
      <c r="D111" s="218"/>
      <c r="E111" s="218"/>
      <c r="F111" s="218"/>
      <c r="G111" s="218"/>
      <c r="H111" s="218"/>
      <c r="I111" s="218"/>
    </row>
    <row r="112" spans="1:9">
      <c r="A112" s="218"/>
      <c r="B112" s="218"/>
      <c r="C112" s="218"/>
      <c r="D112" s="218"/>
      <c r="E112" s="218"/>
      <c r="F112" s="218"/>
      <c r="G112" s="218"/>
      <c r="H112" s="218"/>
      <c r="I112" s="218"/>
    </row>
    <row r="113" spans="1:9">
      <c r="A113" s="218"/>
      <c r="B113" s="218"/>
      <c r="C113" s="218"/>
      <c r="D113" s="218"/>
      <c r="E113" s="218"/>
      <c r="F113" s="218"/>
      <c r="G113" s="218"/>
      <c r="H113" s="218"/>
      <c r="I113" s="218"/>
    </row>
    <row r="114" spans="1:9">
      <c r="A114" s="218"/>
      <c r="B114" s="218"/>
      <c r="C114" s="218"/>
      <c r="D114" s="218"/>
      <c r="E114" s="218"/>
      <c r="F114" s="218"/>
      <c r="G114" s="218"/>
      <c r="H114" s="218"/>
      <c r="I114" s="218"/>
    </row>
    <row r="115" spans="1:9">
      <c r="A115" s="218"/>
      <c r="B115" s="218"/>
      <c r="C115" s="218"/>
      <c r="D115" s="218"/>
      <c r="E115" s="218"/>
      <c r="F115" s="218"/>
      <c r="G115" s="218"/>
      <c r="H115" s="218"/>
      <c r="I115" s="218"/>
    </row>
    <row r="116" spans="1:9">
      <c r="A116" s="218"/>
      <c r="B116" s="218"/>
      <c r="C116" s="218"/>
      <c r="D116" s="218"/>
      <c r="E116" s="218"/>
      <c r="F116" s="218"/>
      <c r="G116" s="218"/>
      <c r="H116" s="218"/>
      <c r="I116" s="218"/>
    </row>
    <row r="117" spans="1:9">
      <c r="A117" s="218"/>
      <c r="B117" s="218"/>
      <c r="C117" s="218"/>
      <c r="D117" s="218"/>
      <c r="E117" s="218"/>
      <c r="F117" s="218"/>
      <c r="G117" s="218"/>
      <c r="H117" s="218"/>
      <c r="I117" s="218"/>
    </row>
    <row r="118" spans="1:9">
      <c r="A118" s="218"/>
      <c r="B118" s="218"/>
      <c r="C118" s="218"/>
      <c r="D118" s="218"/>
      <c r="E118" s="218"/>
      <c r="F118" s="218"/>
      <c r="G118" s="218"/>
      <c r="H118" s="218"/>
      <c r="I118" s="218"/>
    </row>
    <row r="119" spans="1:9">
      <c r="A119" s="218"/>
      <c r="B119" s="218"/>
      <c r="C119" s="218"/>
      <c r="D119" s="218"/>
      <c r="E119" s="218"/>
      <c r="F119" s="218"/>
      <c r="G119" s="218"/>
      <c r="H119" s="218"/>
      <c r="I119" s="218"/>
    </row>
    <row r="120" spans="1:9">
      <c r="A120" s="218"/>
      <c r="B120" s="218"/>
      <c r="C120" s="218"/>
      <c r="D120" s="218"/>
      <c r="E120" s="218"/>
      <c r="F120" s="218"/>
      <c r="G120" s="218"/>
      <c r="H120" s="218"/>
      <c r="I120" s="218"/>
    </row>
    <row r="121" spans="1:9">
      <c r="A121" s="218"/>
      <c r="B121" s="218"/>
      <c r="C121" s="218"/>
      <c r="D121" s="218"/>
      <c r="E121" s="218"/>
      <c r="F121" s="218"/>
      <c r="G121" s="218"/>
      <c r="H121" s="218"/>
      <c r="I121" s="218"/>
    </row>
    <row r="122" spans="1:9">
      <c r="A122" s="218"/>
      <c r="B122" s="218"/>
      <c r="C122" s="218"/>
      <c r="D122" s="218"/>
      <c r="E122" s="218"/>
      <c r="F122" s="218"/>
      <c r="G122" s="218"/>
      <c r="H122" s="218"/>
      <c r="I122" s="218"/>
    </row>
    <row r="123" spans="1:9">
      <c r="A123" s="218"/>
      <c r="B123" s="218"/>
      <c r="C123" s="218"/>
      <c r="D123" s="218"/>
      <c r="E123" s="218"/>
      <c r="F123" s="218"/>
      <c r="G123" s="218"/>
      <c r="H123" s="218"/>
      <c r="I123" s="218"/>
    </row>
    <row r="124" spans="1:9">
      <c r="A124" s="218"/>
      <c r="B124" s="218"/>
      <c r="C124" s="218"/>
      <c r="D124" s="218"/>
      <c r="E124" s="218"/>
      <c r="F124" s="218"/>
      <c r="G124" s="218"/>
      <c r="H124" s="218"/>
      <c r="I124" s="218"/>
    </row>
    <row r="125" spans="1:9">
      <c r="A125" s="218"/>
      <c r="B125" s="218"/>
      <c r="C125" s="218"/>
      <c r="D125" s="218"/>
      <c r="E125" s="218"/>
      <c r="F125" s="218"/>
      <c r="G125" s="218"/>
      <c r="H125" s="218"/>
      <c r="I125" s="218"/>
    </row>
    <row r="126" spans="1:9">
      <c r="A126" s="218"/>
      <c r="B126" s="218"/>
      <c r="C126" s="218"/>
      <c r="D126" s="218"/>
      <c r="E126" s="218"/>
      <c r="F126" s="218"/>
      <c r="G126" s="218"/>
      <c r="H126" s="218"/>
      <c r="I126" s="218"/>
    </row>
    <row r="127" spans="1:9">
      <c r="A127" s="218"/>
      <c r="B127" s="218"/>
      <c r="C127" s="218"/>
      <c r="D127" s="218"/>
      <c r="E127" s="218"/>
      <c r="F127" s="218"/>
      <c r="G127" s="218"/>
      <c r="H127" s="218"/>
      <c r="I127" s="218"/>
    </row>
    <row r="128" spans="1:9">
      <c r="A128" s="218"/>
      <c r="B128" s="218"/>
      <c r="C128" s="218"/>
      <c r="D128" s="218"/>
      <c r="E128" s="218"/>
      <c r="F128" s="218"/>
      <c r="G128" s="218"/>
      <c r="H128" s="218"/>
      <c r="I128" s="218"/>
    </row>
    <row r="129" spans="1:9">
      <c r="A129" s="218"/>
      <c r="B129" s="218"/>
      <c r="C129" s="218"/>
      <c r="D129" s="218"/>
      <c r="E129" s="218"/>
      <c r="F129" s="218"/>
      <c r="G129" s="218"/>
      <c r="H129" s="218"/>
      <c r="I129" s="218"/>
    </row>
    <row r="130" spans="1:9">
      <c r="A130" s="218"/>
      <c r="B130" s="218"/>
      <c r="C130" s="218"/>
      <c r="D130" s="218"/>
      <c r="E130" s="218"/>
      <c r="F130" s="218"/>
      <c r="G130" s="218"/>
      <c r="H130" s="218"/>
      <c r="I130" s="218"/>
    </row>
    <row r="131" spans="1:9">
      <c r="A131" s="218"/>
      <c r="B131" s="218"/>
      <c r="C131" s="218"/>
      <c r="D131" s="218"/>
      <c r="E131" s="218"/>
      <c r="F131" s="218"/>
      <c r="G131" s="218"/>
      <c r="H131" s="218"/>
      <c r="I131" s="218"/>
    </row>
    <row r="132" spans="1:9">
      <c r="A132" s="218"/>
      <c r="B132" s="218"/>
      <c r="C132" s="218"/>
      <c r="D132" s="218"/>
      <c r="E132" s="218"/>
      <c r="F132" s="218"/>
      <c r="G132" s="218"/>
      <c r="H132" s="218"/>
      <c r="I132" s="218"/>
    </row>
    <row r="133" spans="1:9">
      <c r="A133" s="218"/>
      <c r="B133" s="218"/>
      <c r="C133" s="218"/>
      <c r="D133" s="218"/>
      <c r="E133" s="218"/>
      <c r="F133" s="218"/>
      <c r="G133" s="218"/>
      <c r="H133" s="218"/>
      <c r="I133" s="218"/>
    </row>
    <row r="134" spans="1:9">
      <c r="A134" s="218"/>
      <c r="B134" s="218"/>
      <c r="C134" s="218"/>
      <c r="D134" s="218"/>
      <c r="E134" s="218"/>
      <c r="F134" s="218"/>
      <c r="G134" s="218"/>
      <c r="H134" s="218"/>
      <c r="I134" s="218"/>
    </row>
    <row r="135" spans="1:9">
      <c r="A135" s="218"/>
      <c r="B135" s="218"/>
      <c r="C135" s="218"/>
      <c r="D135" s="218"/>
      <c r="E135" s="218"/>
      <c r="F135" s="218"/>
      <c r="G135" s="218"/>
      <c r="H135" s="218"/>
      <c r="I135" s="218"/>
    </row>
    <row r="136" spans="1:9">
      <c r="A136" s="218"/>
      <c r="B136" s="218"/>
      <c r="C136" s="218"/>
      <c r="D136" s="218"/>
      <c r="E136" s="218"/>
      <c r="F136" s="218"/>
      <c r="G136" s="218"/>
      <c r="H136" s="218"/>
      <c r="I136" s="218"/>
    </row>
    <row r="137" spans="1:9">
      <c r="A137" s="218"/>
      <c r="B137" s="218"/>
      <c r="C137" s="218"/>
      <c r="D137" s="218"/>
      <c r="E137" s="218"/>
      <c r="F137" s="218"/>
      <c r="G137" s="218"/>
      <c r="H137" s="218"/>
      <c r="I137" s="218"/>
    </row>
    <row r="138" spans="1:9">
      <c r="A138" s="218"/>
      <c r="B138" s="218"/>
      <c r="C138" s="218"/>
      <c r="D138" s="218"/>
      <c r="E138" s="218"/>
      <c r="F138" s="218"/>
      <c r="G138" s="218"/>
      <c r="H138" s="218"/>
      <c r="I138" s="218"/>
    </row>
    <row r="139" spans="1:9">
      <c r="A139" s="218"/>
      <c r="B139" s="218"/>
      <c r="C139" s="218"/>
      <c r="D139" s="218"/>
      <c r="E139" s="218"/>
      <c r="F139" s="218"/>
      <c r="G139" s="218"/>
      <c r="H139" s="218"/>
      <c r="I139" s="218"/>
    </row>
    <row r="140" spans="1:9">
      <c r="A140" s="218"/>
      <c r="B140" s="218"/>
      <c r="C140" s="218"/>
      <c r="D140" s="218"/>
      <c r="E140" s="218"/>
      <c r="F140" s="218"/>
      <c r="G140" s="218"/>
      <c r="H140" s="218"/>
      <c r="I140" s="218"/>
    </row>
    <row r="141" spans="1:9">
      <c r="A141" s="218"/>
      <c r="B141" s="218"/>
      <c r="C141" s="218"/>
      <c r="D141" s="218"/>
      <c r="E141" s="218"/>
      <c r="F141" s="218"/>
      <c r="G141" s="218"/>
      <c r="H141" s="218"/>
      <c r="I141" s="218"/>
    </row>
    <row r="142" spans="1:9">
      <c r="A142" s="218"/>
      <c r="B142" s="218"/>
      <c r="C142" s="218"/>
      <c r="D142" s="218"/>
      <c r="E142" s="218"/>
      <c r="F142" s="218"/>
      <c r="G142" s="218"/>
      <c r="H142" s="218"/>
      <c r="I142" s="218"/>
    </row>
    <row r="143" spans="1:9">
      <c r="A143" s="218"/>
      <c r="B143" s="218"/>
      <c r="C143" s="218"/>
      <c r="D143" s="218"/>
      <c r="E143" s="218"/>
      <c r="F143" s="218"/>
      <c r="G143" s="218"/>
      <c r="H143" s="218"/>
      <c r="I143" s="218"/>
    </row>
    <row r="144" spans="1:9">
      <c r="A144" s="218"/>
      <c r="B144" s="218"/>
      <c r="C144" s="218"/>
      <c r="D144" s="218"/>
      <c r="E144" s="218"/>
      <c r="F144" s="218"/>
      <c r="G144" s="218"/>
      <c r="H144" s="218"/>
      <c r="I144" s="218"/>
    </row>
    <row r="145" spans="1:9">
      <c r="A145" s="218"/>
      <c r="B145" s="218"/>
      <c r="C145" s="218"/>
      <c r="D145" s="218"/>
      <c r="E145" s="218"/>
      <c r="F145" s="218"/>
      <c r="G145" s="218"/>
      <c r="H145" s="218"/>
      <c r="I145" s="218"/>
    </row>
    <row r="146" spans="1:9">
      <c r="A146" s="218"/>
      <c r="B146" s="218"/>
      <c r="C146" s="218"/>
      <c r="D146" s="218"/>
      <c r="E146" s="218"/>
      <c r="F146" s="218"/>
      <c r="G146" s="218"/>
      <c r="H146" s="218"/>
      <c r="I146" s="218"/>
    </row>
    <row r="147" spans="1:9">
      <c r="A147" s="218"/>
      <c r="B147" s="218"/>
      <c r="C147" s="218"/>
      <c r="D147" s="218"/>
      <c r="E147" s="218"/>
      <c r="F147" s="218"/>
      <c r="G147" s="218"/>
      <c r="H147" s="218"/>
      <c r="I147" s="218"/>
    </row>
    <row r="148" spans="1:9">
      <c r="A148" s="218"/>
      <c r="B148" s="218"/>
      <c r="C148" s="218"/>
      <c r="D148" s="218"/>
      <c r="E148" s="218"/>
      <c r="F148" s="218"/>
      <c r="G148" s="218"/>
      <c r="H148" s="218"/>
      <c r="I148" s="218"/>
    </row>
    <row r="149" spans="1:9">
      <c r="A149" s="218"/>
      <c r="B149" s="218"/>
      <c r="C149" s="218"/>
      <c r="D149" s="218"/>
      <c r="E149" s="218"/>
      <c r="F149" s="218"/>
      <c r="G149" s="218"/>
      <c r="H149" s="218"/>
      <c r="I149" s="218"/>
    </row>
    <row r="150" spans="1:9">
      <c r="A150" s="218"/>
      <c r="B150" s="218"/>
      <c r="C150" s="218"/>
      <c r="D150" s="218"/>
      <c r="E150" s="218"/>
      <c r="F150" s="218"/>
      <c r="G150" s="218"/>
      <c r="H150" s="218"/>
      <c r="I150" s="218"/>
    </row>
    <row r="151" spans="1:9">
      <c r="A151" s="218"/>
      <c r="B151" s="218"/>
      <c r="C151" s="218"/>
      <c r="D151" s="218"/>
      <c r="E151" s="218"/>
      <c r="F151" s="218"/>
      <c r="G151" s="218"/>
      <c r="H151" s="218"/>
      <c r="I151" s="218"/>
    </row>
    <row r="152" spans="1:9">
      <c r="A152" s="218"/>
      <c r="B152" s="218"/>
      <c r="C152" s="218"/>
      <c r="D152" s="218"/>
      <c r="E152" s="218"/>
      <c r="F152" s="218"/>
      <c r="G152" s="218"/>
      <c r="H152" s="218"/>
      <c r="I152" s="218"/>
    </row>
    <row r="153" spans="1:9">
      <c r="A153" s="218"/>
      <c r="B153" s="218"/>
      <c r="C153" s="218"/>
      <c r="D153" s="218"/>
      <c r="E153" s="218"/>
      <c r="F153" s="218"/>
      <c r="G153" s="218"/>
      <c r="H153" s="218"/>
      <c r="I153" s="218"/>
    </row>
    <row r="154" spans="1:9">
      <c r="A154" s="218"/>
      <c r="B154" s="218"/>
      <c r="C154" s="218"/>
      <c r="D154" s="218"/>
      <c r="E154" s="218"/>
      <c r="F154" s="218"/>
      <c r="G154" s="218"/>
      <c r="H154" s="218"/>
      <c r="I154" s="218"/>
    </row>
    <row r="155" spans="1:9">
      <c r="A155" s="218"/>
      <c r="B155" s="218"/>
      <c r="C155" s="218"/>
      <c r="D155" s="218"/>
      <c r="E155" s="218"/>
      <c r="F155" s="218"/>
      <c r="G155" s="218"/>
      <c r="H155" s="218"/>
      <c r="I155" s="218"/>
    </row>
    <row r="156" spans="1:9">
      <c r="A156" s="218"/>
      <c r="B156" s="218"/>
      <c r="C156" s="218"/>
      <c r="D156" s="218"/>
      <c r="E156" s="218"/>
      <c r="F156" s="218"/>
      <c r="G156" s="218"/>
      <c r="H156" s="218"/>
      <c r="I156" s="218"/>
    </row>
    <row r="157" spans="1:9">
      <c r="A157" s="218"/>
      <c r="B157" s="218"/>
      <c r="C157" s="218"/>
      <c r="D157" s="218"/>
      <c r="E157" s="218"/>
      <c r="F157" s="218"/>
      <c r="G157" s="218"/>
      <c r="H157" s="218"/>
      <c r="I157" s="218"/>
    </row>
    <row r="158" spans="1:9">
      <c r="A158" s="218"/>
      <c r="B158" s="218"/>
      <c r="C158" s="218"/>
      <c r="D158" s="218"/>
      <c r="E158" s="218"/>
      <c r="F158" s="218"/>
      <c r="G158" s="218"/>
      <c r="H158" s="218"/>
      <c r="I158" s="218"/>
    </row>
    <row r="159" spans="1:9">
      <c r="A159" s="218"/>
      <c r="B159" s="218"/>
      <c r="C159" s="218"/>
      <c r="D159" s="218"/>
      <c r="E159" s="218"/>
      <c r="F159" s="218"/>
      <c r="G159" s="218"/>
      <c r="H159" s="218"/>
      <c r="I159" s="218"/>
    </row>
    <row r="160" spans="1:9">
      <c r="A160" s="218"/>
      <c r="B160" s="218"/>
      <c r="C160" s="218"/>
      <c r="D160" s="218"/>
      <c r="E160" s="218"/>
      <c r="F160" s="218"/>
      <c r="G160" s="218"/>
      <c r="H160" s="218"/>
      <c r="I160" s="218"/>
    </row>
    <row r="161" spans="1:9">
      <c r="A161" s="218"/>
      <c r="B161" s="218"/>
      <c r="C161" s="218"/>
      <c r="D161" s="218"/>
      <c r="E161" s="218"/>
      <c r="F161" s="218"/>
      <c r="G161" s="218"/>
      <c r="H161" s="218"/>
      <c r="I161" s="218"/>
    </row>
    <row r="162" spans="1:9">
      <c r="A162" s="218"/>
      <c r="B162" s="218"/>
      <c r="C162" s="218"/>
      <c r="D162" s="218"/>
      <c r="E162" s="218"/>
      <c r="F162" s="218"/>
      <c r="G162" s="218"/>
      <c r="H162" s="218"/>
      <c r="I162" s="218"/>
    </row>
    <row r="163" spans="1:9">
      <c r="A163" s="218"/>
      <c r="B163" s="218"/>
      <c r="C163" s="218"/>
      <c r="D163" s="218"/>
      <c r="E163" s="218"/>
      <c r="F163" s="218"/>
      <c r="G163" s="218"/>
      <c r="H163" s="218"/>
      <c r="I163" s="218"/>
    </row>
    <row r="164" spans="1:9">
      <c r="A164" s="218"/>
      <c r="B164" s="218"/>
      <c r="C164" s="218"/>
      <c r="D164" s="218"/>
      <c r="E164" s="218"/>
      <c r="F164" s="218"/>
      <c r="G164" s="218"/>
      <c r="H164" s="218"/>
      <c r="I164" s="218"/>
    </row>
    <row r="165" spans="1:9">
      <c r="A165" s="218"/>
      <c r="B165" s="218"/>
      <c r="C165" s="218"/>
      <c r="D165" s="218"/>
      <c r="E165" s="218"/>
      <c r="F165" s="218"/>
      <c r="G165" s="218"/>
      <c r="H165" s="218"/>
      <c r="I165" s="218"/>
    </row>
    <row r="166" spans="1:9">
      <c r="A166" s="218"/>
      <c r="B166" s="218"/>
      <c r="C166" s="218"/>
      <c r="D166" s="218"/>
      <c r="E166" s="218"/>
      <c r="F166" s="218"/>
      <c r="G166" s="218"/>
      <c r="H166" s="218"/>
      <c r="I166" s="218"/>
    </row>
    <row r="167" spans="1:9">
      <c r="A167" s="218"/>
      <c r="B167" s="218"/>
      <c r="C167" s="218"/>
      <c r="D167" s="218"/>
      <c r="E167" s="218"/>
      <c r="F167" s="218"/>
      <c r="G167" s="218"/>
      <c r="H167" s="218"/>
      <c r="I167" s="218"/>
    </row>
  </sheetData>
  <mergeCells count="7">
    <mergeCell ref="A5:I5"/>
    <mergeCell ref="A6:I6"/>
    <mergeCell ref="C7:H7"/>
    <mergeCell ref="C8:E8"/>
    <mergeCell ref="F8:H8"/>
    <mergeCell ref="A7:B10"/>
    <mergeCell ref="I8:I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E65"/>
  <sheetViews>
    <sheetView showGridLines="0" workbookViewId="0">
      <pane ySplit="9" topLeftCell="A49" activePane="bottomLeft" state="frozen"/>
      <selection activeCell="C58" sqref="C58"/>
      <selection pane="bottomLeft" activeCell="A2" sqref="A2"/>
    </sheetView>
  </sheetViews>
  <sheetFormatPr baseColWidth="10" defaultColWidth="9.140625" defaultRowHeight="12.75"/>
  <cols>
    <col min="1" max="2" width="5.42578125" customWidth="1"/>
    <col min="3" max="10" width="15.7109375" customWidth="1"/>
    <col min="11" max="11" width="15.28515625" bestFit="1" customWidth="1"/>
    <col min="12" max="13" width="9.140625" customWidth="1"/>
    <col min="14" max="14" width="11.28515625" bestFit="1" customWidth="1"/>
  </cols>
  <sheetData>
    <row r="1" spans="1:57">
      <c r="A1" s="1" t="s">
        <v>586</v>
      </c>
      <c r="B1" s="3"/>
      <c r="C1" s="3"/>
      <c r="D1" s="3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>
      <c r="A2" s="5" t="s">
        <v>33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>
      <c r="A3" s="5" t="s">
        <v>62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ht="21" customHeight="1">
      <c r="A4" s="391" t="s">
        <v>54</v>
      </c>
      <c r="B4" s="391"/>
      <c r="C4" s="391"/>
      <c r="D4" s="391"/>
      <c r="E4" s="391"/>
      <c r="F4" s="391"/>
      <c r="G4" s="391"/>
      <c r="H4" s="391"/>
      <c r="I4" s="391"/>
    </row>
    <row r="5" spans="1:57" ht="14.25" customHeight="1">
      <c r="A5" s="392" t="s">
        <v>63</v>
      </c>
      <c r="B5" s="392"/>
      <c r="C5" s="392"/>
      <c r="D5" s="392"/>
      <c r="E5" s="392"/>
      <c r="F5" s="392"/>
      <c r="G5" s="392"/>
      <c r="H5" s="392"/>
      <c r="I5" s="392"/>
    </row>
    <row r="6" spans="1:57" ht="12.75" customHeight="1">
      <c r="A6" s="384" t="s">
        <v>56</v>
      </c>
      <c r="B6" s="384"/>
      <c r="C6" s="384" t="s">
        <v>70</v>
      </c>
      <c r="D6" s="384"/>
      <c r="E6" s="384"/>
      <c r="F6" s="384"/>
      <c r="G6" s="384"/>
      <c r="H6" s="384"/>
      <c r="I6" s="384"/>
    </row>
    <row r="7" spans="1:57" ht="12.75" customHeight="1">
      <c r="A7" s="384"/>
      <c r="B7" s="384"/>
      <c r="C7" s="384" t="s">
        <v>58</v>
      </c>
      <c r="D7" s="384"/>
      <c r="E7" s="384"/>
      <c r="F7" s="384" t="s">
        <v>59</v>
      </c>
      <c r="G7" s="384"/>
      <c r="H7" s="384"/>
      <c r="I7" s="255" t="s">
        <v>69</v>
      </c>
    </row>
    <row r="8" spans="1:57" ht="12.75" customHeight="1">
      <c r="A8" s="384"/>
      <c r="B8" s="384"/>
      <c r="C8" s="225" t="s">
        <v>458</v>
      </c>
      <c r="D8" s="225" t="s">
        <v>459</v>
      </c>
      <c r="E8" s="225" t="s">
        <v>39</v>
      </c>
      <c r="F8" s="225" t="s">
        <v>458</v>
      </c>
      <c r="G8" s="225" t="s">
        <v>459</v>
      </c>
      <c r="H8" s="225" t="s">
        <v>39</v>
      </c>
      <c r="I8" s="256" t="s">
        <v>39</v>
      </c>
    </row>
    <row r="9" spans="1:57" ht="12.75" customHeight="1">
      <c r="A9" s="384"/>
      <c r="B9" s="384"/>
      <c r="C9" s="225" t="s">
        <v>41</v>
      </c>
      <c r="D9" s="225" t="s">
        <v>42</v>
      </c>
      <c r="E9" s="225" t="s">
        <v>43</v>
      </c>
      <c r="F9" s="225" t="s">
        <v>44</v>
      </c>
      <c r="G9" s="225" t="s">
        <v>45</v>
      </c>
      <c r="H9" s="225" t="s">
        <v>46</v>
      </c>
      <c r="I9" s="225" t="s">
        <v>47</v>
      </c>
    </row>
    <row r="10" spans="1:57" ht="12.75" customHeight="1">
      <c r="A10" s="249"/>
      <c r="B10" s="249"/>
      <c r="C10" s="249"/>
      <c r="D10" s="249"/>
      <c r="E10" s="249"/>
      <c r="F10" s="249"/>
      <c r="G10" s="249"/>
      <c r="H10" s="249"/>
      <c r="I10" s="249"/>
    </row>
    <row r="11" spans="1:57">
      <c r="A11" s="250">
        <v>1999</v>
      </c>
      <c r="B11" s="250" t="s">
        <v>48</v>
      </c>
      <c r="C11" s="251">
        <v>8.4366723203827876E-2</v>
      </c>
      <c r="D11" s="251">
        <v>0.14169002571018879</v>
      </c>
      <c r="E11" s="251">
        <v>0.22605674891401661</v>
      </c>
      <c r="F11" s="251">
        <v>6.8686560117148781E-3</v>
      </c>
      <c r="G11" s="251">
        <v>4.5033114424535226E-2</v>
      </c>
      <c r="H11" s="251">
        <v>5.1901770436250105E-2</v>
      </c>
      <c r="I11" s="251">
        <v>0.27795851935026672</v>
      </c>
    </row>
    <row r="12" spans="1:57">
      <c r="A12" s="250"/>
      <c r="B12" s="250" t="s">
        <v>49</v>
      </c>
      <c r="C12" s="251">
        <v>8.6398832834069697E-2</v>
      </c>
      <c r="D12" s="251">
        <v>0.14624264652155256</v>
      </c>
      <c r="E12" s="251">
        <v>0.23264147935562229</v>
      </c>
      <c r="F12" s="251">
        <v>6.3948157323887285E-3</v>
      </c>
      <c r="G12" s="251">
        <v>4.732890044830744E-2</v>
      </c>
      <c r="H12" s="251">
        <v>5.3723716180696171E-2</v>
      </c>
      <c r="I12" s="251">
        <v>0.28636519553631845</v>
      </c>
    </row>
    <row r="13" spans="1:57">
      <c r="A13" s="250"/>
      <c r="B13" s="250" t="s">
        <v>50</v>
      </c>
      <c r="C13" s="251">
        <v>8.7870418949352214E-2</v>
      </c>
      <c r="D13" s="251">
        <v>0.14891535964381281</v>
      </c>
      <c r="E13" s="251">
        <v>0.23678577859316499</v>
      </c>
      <c r="F13" s="251">
        <v>5.7916730279233743E-3</v>
      </c>
      <c r="G13" s="251">
        <v>5.0762987951653411E-2</v>
      </c>
      <c r="H13" s="251">
        <v>5.6554660979576787E-2</v>
      </c>
      <c r="I13" s="251">
        <v>0.29334043957274181</v>
      </c>
    </row>
    <row r="14" spans="1:57">
      <c r="A14" s="250"/>
      <c r="B14" s="250" t="s">
        <v>51</v>
      </c>
      <c r="C14" s="251">
        <v>8.8429806856563833E-2</v>
      </c>
      <c r="D14" s="251">
        <v>0.14881143921798673</v>
      </c>
      <c r="E14" s="251">
        <v>0.23724124607455055</v>
      </c>
      <c r="F14" s="251">
        <v>5.402000438963976E-3</v>
      </c>
      <c r="G14" s="251">
        <v>5.2937837425940507E-2</v>
      </c>
      <c r="H14" s="251">
        <v>5.833983786490448E-2</v>
      </c>
      <c r="I14" s="251">
        <v>0.29558108393945504</v>
      </c>
    </row>
    <row r="15" spans="1:57">
      <c r="A15" s="250">
        <v>2000</v>
      </c>
      <c r="B15" s="250" t="s">
        <v>48</v>
      </c>
      <c r="C15" s="251">
        <v>8.8375421916021712E-2</v>
      </c>
      <c r="D15" s="251">
        <v>0.14753646885450106</v>
      </c>
      <c r="E15" s="251">
        <v>0.23591189077052277</v>
      </c>
      <c r="F15" s="251">
        <v>5.4832452594639628E-3</v>
      </c>
      <c r="G15" s="251">
        <v>5.4293492413024301E-2</v>
      </c>
      <c r="H15" s="251">
        <v>5.9776737672488263E-2</v>
      </c>
      <c r="I15" s="251">
        <v>0.29568862844301103</v>
      </c>
    </row>
    <row r="16" spans="1:57">
      <c r="A16" s="250"/>
      <c r="B16" s="250" t="s">
        <v>49</v>
      </c>
      <c r="C16" s="251">
        <v>8.7733460174639788E-2</v>
      </c>
      <c r="D16" s="251">
        <v>0.14568514708653285</v>
      </c>
      <c r="E16" s="251">
        <v>0.23341860726117267</v>
      </c>
      <c r="F16" s="251">
        <v>5.3199967158278046E-3</v>
      </c>
      <c r="G16" s="251">
        <v>5.5858234714036163E-2</v>
      </c>
      <c r="H16" s="251">
        <v>6.1178231429863963E-2</v>
      </c>
      <c r="I16" s="251">
        <v>0.29459683869103664</v>
      </c>
    </row>
    <row r="17" spans="1:9">
      <c r="A17" s="250"/>
      <c r="B17" s="250" t="s">
        <v>50</v>
      </c>
      <c r="C17" s="251">
        <v>8.6604772720756215E-2</v>
      </c>
      <c r="D17" s="251">
        <v>0.143899655044396</v>
      </c>
      <c r="E17" s="251">
        <v>0.23050442776515226</v>
      </c>
      <c r="F17" s="251">
        <v>5.2446249541697292E-3</v>
      </c>
      <c r="G17" s="251">
        <v>5.6770823515799165E-2</v>
      </c>
      <c r="H17" s="251">
        <v>6.2015448469968898E-2</v>
      </c>
      <c r="I17" s="251">
        <v>0.29251987623512116</v>
      </c>
    </row>
    <row r="18" spans="1:9">
      <c r="A18" s="250"/>
      <c r="B18" s="250" t="s">
        <v>51</v>
      </c>
      <c r="C18" s="251">
        <v>8.5833266628235025E-2</v>
      </c>
      <c r="D18" s="251">
        <v>0.14269778468714714</v>
      </c>
      <c r="E18" s="251">
        <v>0.22853105131538215</v>
      </c>
      <c r="F18" s="251">
        <v>4.812963298672166E-3</v>
      </c>
      <c r="G18" s="251">
        <v>5.9123666143598486E-2</v>
      </c>
      <c r="H18" s="251">
        <v>6.3936629442270645E-2</v>
      </c>
      <c r="I18" s="251">
        <v>0.29246768075765284</v>
      </c>
    </row>
    <row r="19" spans="1:9">
      <c r="A19" s="250">
        <v>2001</v>
      </c>
      <c r="B19" s="250" t="s">
        <v>48</v>
      </c>
      <c r="C19" s="251">
        <v>8.4619506421816759E-2</v>
      </c>
      <c r="D19" s="251">
        <v>0.14122041996995233</v>
      </c>
      <c r="E19" s="251">
        <v>0.22583992639176909</v>
      </c>
      <c r="F19" s="251">
        <v>4.0637333766499282E-3</v>
      </c>
      <c r="G19" s="251">
        <v>6.5550586763902366E-2</v>
      </c>
      <c r="H19" s="251">
        <v>6.9614320140552299E-2</v>
      </c>
      <c r="I19" s="251">
        <v>0.29545424653232139</v>
      </c>
    </row>
    <row r="20" spans="1:9">
      <c r="A20" s="250"/>
      <c r="B20" s="250" t="s">
        <v>49</v>
      </c>
      <c r="C20" s="251">
        <v>8.2002182373516377E-2</v>
      </c>
      <c r="D20" s="251">
        <v>0.1390429564733712</v>
      </c>
      <c r="E20" s="251">
        <v>0.22104513884688759</v>
      </c>
      <c r="F20" s="251">
        <v>3.6398300666517194E-3</v>
      </c>
      <c r="G20" s="251">
        <v>7.2644791303565534E-2</v>
      </c>
      <c r="H20" s="251">
        <v>7.6284621370217229E-2</v>
      </c>
      <c r="I20" s="251">
        <v>0.29732976021710483</v>
      </c>
    </row>
    <row r="21" spans="1:9">
      <c r="A21" s="250"/>
      <c r="B21" s="250" t="s">
        <v>50</v>
      </c>
      <c r="C21" s="251">
        <v>7.903208734951582E-2</v>
      </c>
      <c r="D21" s="251">
        <v>0.13759648330596783</v>
      </c>
      <c r="E21" s="251">
        <v>0.2166285706554836</v>
      </c>
      <c r="F21" s="251">
        <v>3.1875587901718867E-3</v>
      </c>
      <c r="G21" s="251">
        <v>8.4026627055465167E-2</v>
      </c>
      <c r="H21" s="251">
        <v>8.7214185845637032E-2</v>
      </c>
      <c r="I21" s="251">
        <v>0.30384275650112064</v>
      </c>
    </row>
    <row r="22" spans="1:9">
      <c r="A22" s="250"/>
      <c r="B22" s="250" t="s">
        <v>51</v>
      </c>
      <c r="C22" s="251">
        <v>7.4728323818248843E-2</v>
      </c>
      <c r="D22" s="251">
        <v>0.13825652502841135</v>
      </c>
      <c r="E22" s="251">
        <v>0.21298484884666016</v>
      </c>
      <c r="F22" s="251">
        <v>3.334862209096184E-3</v>
      </c>
      <c r="G22" s="251">
        <v>0.1039780664646326</v>
      </c>
      <c r="H22" s="251">
        <v>0.10731292867372876</v>
      </c>
      <c r="I22" s="251">
        <v>0.32029777752038896</v>
      </c>
    </row>
    <row r="23" spans="1:9">
      <c r="A23" s="250">
        <v>2002</v>
      </c>
      <c r="B23" s="250" t="s">
        <v>48</v>
      </c>
      <c r="C23" s="251">
        <v>9.4066143653791789E-2</v>
      </c>
      <c r="D23" s="251">
        <v>0.11035650967222915</v>
      </c>
      <c r="E23" s="251">
        <v>0.20442265332602091</v>
      </c>
      <c r="F23" s="251">
        <v>2.7627171932469288E-2</v>
      </c>
      <c r="G23" s="251">
        <v>0.12556820551417852</v>
      </c>
      <c r="H23" s="251">
        <v>0.15319537744664782</v>
      </c>
      <c r="I23" s="251">
        <v>0.35761803077266879</v>
      </c>
    </row>
    <row r="24" spans="1:9">
      <c r="A24" s="250"/>
      <c r="B24" s="250" t="s">
        <v>49</v>
      </c>
      <c r="C24" s="251">
        <v>0.10595445922665664</v>
      </c>
      <c r="D24" s="251">
        <v>7.6127970799574438E-2</v>
      </c>
      <c r="E24" s="251">
        <v>0.18208243002623106</v>
      </c>
      <c r="F24" s="251">
        <v>5.8761725036626779E-2</v>
      </c>
      <c r="G24" s="251">
        <v>0.14928568823392263</v>
      </c>
      <c r="H24" s="251">
        <v>0.2080474132705494</v>
      </c>
      <c r="I24" s="251">
        <v>0.39012984329678052</v>
      </c>
    </row>
    <row r="25" spans="1:9">
      <c r="A25" s="250"/>
      <c r="B25" s="250" t="s">
        <v>50</v>
      </c>
      <c r="C25" s="251">
        <v>0.11445921634452298</v>
      </c>
      <c r="D25" s="251">
        <v>4.5717277792998057E-2</v>
      </c>
      <c r="E25" s="251">
        <v>0.16017649413752102</v>
      </c>
      <c r="F25" s="251">
        <v>9.1591535175395672E-2</v>
      </c>
      <c r="G25" s="251">
        <v>0.16697764386901784</v>
      </c>
      <c r="H25" s="251">
        <v>0.25856917904441351</v>
      </c>
      <c r="I25" s="251">
        <v>0.41874567318193451</v>
      </c>
    </row>
    <row r="26" spans="1:9">
      <c r="A26" s="250"/>
      <c r="B26" s="250" t="s">
        <v>51</v>
      </c>
      <c r="C26" s="251">
        <v>0.11986831239693477</v>
      </c>
      <c r="D26" s="251">
        <v>1.7770905667256323E-2</v>
      </c>
      <c r="E26" s="251">
        <v>0.13763921806419113</v>
      </c>
      <c r="F26" s="251">
        <v>0.12181904437818855</v>
      </c>
      <c r="G26" s="251">
        <v>0.16838520680372687</v>
      </c>
      <c r="H26" s="251">
        <v>0.2902042511819154</v>
      </c>
      <c r="I26" s="251">
        <v>0.42784346924610661</v>
      </c>
    </row>
    <row r="27" spans="1:9">
      <c r="A27" s="250">
        <v>2003</v>
      </c>
      <c r="B27" s="250" t="s">
        <v>48</v>
      </c>
      <c r="C27" s="251">
        <v>0.10433152798773135</v>
      </c>
      <c r="D27" s="251">
        <v>1.5501709040018937E-2</v>
      </c>
      <c r="E27" s="251">
        <v>0.11983323702775028</v>
      </c>
      <c r="F27" s="251">
        <v>0.12994617318580554</v>
      </c>
      <c r="G27" s="251">
        <v>0.16142884039836003</v>
      </c>
      <c r="H27" s="251">
        <v>0.29137501358416551</v>
      </c>
      <c r="I27" s="251">
        <v>0.41120825061191579</v>
      </c>
    </row>
    <row r="28" spans="1:9">
      <c r="A28" s="250"/>
      <c r="B28" s="250" t="s">
        <v>49</v>
      </c>
      <c r="C28" s="251">
        <v>9.2954068708905602E-2</v>
      </c>
      <c r="D28" s="251">
        <v>1.3718371246224579E-2</v>
      </c>
      <c r="E28" s="251">
        <v>0.10667243995513018</v>
      </c>
      <c r="F28" s="251">
        <v>0.13376740528284597</v>
      </c>
      <c r="G28" s="251">
        <v>0.14691870356130177</v>
      </c>
      <c r="H28" s="251">
        <v>0.28068610884414763</v>
      </c>
      <c r="I28" s="251">
        <v>0.38735854879927789</v>
      </c>
    </row>
    <row r="29" spans="1:9">
      <c r="A29" s="250"/>
      <c r="B29" s="250" t="s">
        <v>50</v>
      </c>
      <c r="C29" s="251">
        <v>8.5096877851940089E-2</v>
      </c>
      <c r="D29" s="251">
        <v>1.2047208881080877E-2</v>
      </c>
      <c r="E29" s="251">
        <v>9.7144086733020996E-2</v>
      </c>
      <c r="F29" s="251">
        <v>0.13171079842735481</v>
      </c>
      <c r="G29" s="251">
        <v>0.13429398250792826</v>
      </c>
      <c r="H29" s="251">
        <v>0.26600478093528301</v>
      </c>
      <c r="I29" s="251">
        <v>0.36314886766830407</v>
      </c>
    </row>
    <row r="30" spans="1:9">
      <c r="A30" s="250"/>
      <c r="B30" s="250" t="s">
        <v>51</v>
      </c>
      <c r="C30" s="251">
        <v>7.8662044728380023E-2</v>
      </c>
      <c r="D30" s="251">
        <v>1.0824770102953168E-2</v>
      </c>
      <c r="E30" s="251">
        <v>8.9486814831333195E-2</v>
      </c>
      <c r="F30" s="251">
        <v>0.12172260775841338</v>
      </c>
      <c r="G30" s="251">
        <v>0.12578982423932125</v>
      </c>
      <c r="H30" s="251">
        <v>0.24751243199773459</v>
      </c>
      <c r="I30" s="251">
        <v>0.33699924682906779</v>
      </c>
    </row>
    <row r="31" spans="1:9">
      <c r="A31" s="250">
        <v>2004</v>
      </c>
      <c r="B31" s="250" t="s">
        <v>48</v>
      </c>
      <c r="C31" s="251">
        <v>7.4308063036881394E-2</v>
      </c>
      <c r="D31" s="251">
        <v>9.9533015993239233E-3</v>
      </c>
      <c r="E31" s="251">
        <v>8.4261364636205302E-2</v>
      </c>
      <c r="F31" s="251">
        <v>0.11185657826458344</v>
      </c>
      <c r="G31" s="251">
        <v>0.12089204200361028</v>
      </c>
      <c r="H31" s="251">
        <v>0.23274862026819371</v>
      </c>
      <c r="I31" s="251">
        <v>0.31700998490439902</v>
      </c>
    </row>
    <row r="32" spans="1:9">
      <c r="A32" s="250"/>
      <c r="B32" s="250" t="s">
        <v>49</v>
      </c>
      <c r="C32" s="251">
        <v>7.2083269094346092E-2</v>
      </c>
      <c r="D32" s="251">
        <v>9.2817208290928675E-3</v>
      </c>
      <c r="E32" s="251">
        <v>8.1364989923438963E-2</v>
      </c>
      <c r="F32" s="251">
        <v>0.10185448246091938</v>
      </c>
      <c r="G32" s="251">
        <v>0.11606635157505292</v>
      </c>
      <c r="H32" s="251">
        <v>0.21792083403597229</v>
      </c>
      <c r="I32" s="251">
        <v>0.29928582395941128</v>
      </c>
    </row>
    <row r="33" spans="1:9">
      <c r="A33" s="250"/>
      <c r="B33" s="250" t="s">
        <v>50</v>
      </c>
      <c r="C33" s="251">
        <v>7.1840110571912905E-2</v>
      </c>
      <c r="D33" s="251">
        <v>9.0235064008825083E-3</v>
      </c>
      <c r="E33" s="251">
        <v>8.0863616972795413E-2</v>
      </c>
      <c r="F33" s="251">
        <v>9.6052515807915032E-2</v>
      </c>
      <c r="G33" s="251">
        <v>0.11107323524702971</v>
      </c>
      <c r="H33" s="251">
        <v>0.20712575105494474</v>
      </c>
      <c r="I33" s="251">
        <v>0.28798936802774017</v>
      </c>
    </row>
    <row r="34" spans="1:9">
      <c r="A34" s="250"/>
      <c r="B34" s="250" t="s">
        <v>51</v>
      </c>
      <c r="C34" s="251">
        <v>7.2802799898565404E-2</v>
      </c>
      <c r="D34" s="251">
        <v>8.9172780088162245E-3</v>
      </c>
      <c r="E34" s="251">
        <v>8.1720077907381616E-2</v>
      </c>
      <c r="F34" s="251">
        <v>9.3543113947086767E-2</v>
      </c>
      <c r="G34" s="251">
        <v>0.10525395686793025</v>
      </c>
      <c r="H34" s="251">
        <v>0.19879707081501705</v>
      </c>
      <c r="I34" s="251">
        <v>0.28051714872239869</v>
      </c>
    </row>
    <row r="35" spans="1:9">
      <c r="A35" s="250">
        <v>2005</v>
      </c>
      <c r="B35" s="250" t="s">
        <v>48</v>
      </c>
      <c r="C35" s="251">
        <v>7.4542012759526086E-2</v>
      </c>
      <c r="D35" s="251">
        <v>9.2388272421231581E-3</v>
      </c>
      <c r="E35" s="251">
        <v>8.3780840001649245E-2</v>
      </c>
      <c r="F35" s="251">
        <v>9.1853175472135298E-2</v>
      </c>
      <c r="G35" s="251">
        <v>9.8018802120164658E-2</v>
      </c>
      <c r="H35" s="251">
        <v>0.18987197759229998</v>
      </c>
      <c r="I35" s="251">
        <v>0.27365281759394922</v>
      </c>
    </row>
    <row r="36" spans="1:9">
      <c r="A36" s="250"/>
      <c r="B36" s="250" t="s">
        <v>49</v>
      </c>
      <c r="C36" s="251">
        <v>7.5809421064592236E-2</v>
      </c>
      <c r="D36" s="251">
        <v>1.0000217341058024E-2</v>
      </c>
      <c r="E36" s="251">
        <v>8.5809638405650229E-2</v>
      </c>
      <c r="F36" s="251">
        <v>8.9099503506107972E-2</v>
      </c>
      <c r="G36" s="251">
        <v>8.8986839416318117E-2</v>
      </c>
      <c r="H36" s="251">
        <v>0.17808634292242612</v>
      </c>
      <c r="I36" s="251">
        <v>0.26389598132807629</v>
      </c>
    </row>
    <row r="37" spans="1:9">
      <c r="A37" s="250"/>
      <c r="B37" s="250" t="s">
        <v>50</v>
      </c>
      <c r="C37" s="251">
        <v>7.648834062884341E-2</v>
      </c>
      <c r="D37" s="251">
        <v>1.0969503564016559E-2</v>
      </c>
      <c r="E37" s="251">
        <v>8.7457844192859985E-2</v>
      </c>
      <c r="F37" s="251">
        <v>8.4588059703467666E-2</v>
      </c>
      <c r="G37" s="251">
        <v>7.9059573367471145E-2</v>
      </c>
      <c r="H37" s="251">
        <v>0.1636476330709388</v>
      </c>
      <c r="I37" s="251">
        <v>0.25110547726379873</v>
      </c>
    </row>
    <row r="38" spans="1:9">
      <c r="A38" s="250"/>
      <c r="B38" s="250" t="s">
        <v>51</v>
      </c>
      <c r="C38" s="251">
        <v>7.770459691589815E-2</v>
      </c>
      <c r="D38" s="251">
        <v>1.1644123794172595E-2</v>
      </c>
      <c r="E38" s="251">
        <v>8.9348720710070731E-2</v>
      </c>
      <c r="F38" s="251">
        <v>7.9871050559953749E-2</v>
      </c>
      <c r="G38" s="251">
        <v>6.9119259184480655E-2</v>
      </c>
      <c r="H38" s="251">
        <v>0.14899030974443439</v>
      </c>
      <c r="I38" s="251">
        <v>0.23833903045450516</v>
      </c>
    </row>
    <row r="39" spans="1:9">
      <c r="A39" s="250">
        <v>2006</v>
      </c>
      <c r="B39" s="250" t="s">
        <v>48</v>
      </c>
      <c r="C39" s="251">
        <v>7.9467765799755313E-2</v>
      </c>
      <c r="D39" s="251">
        <v>1.2238125442154829E-2</v>
      </c>
      <c r="E39" s="251">
        <v>9.1705891241910156E-2</v>
      </c>
      <c r="F39" s="251">
        <v>7.489567582687133E-2</v>
      </c>
      <c r="G39" s="251">
        <v>6.0267458348020032E-2</v>
      </c>
      <c r="H39" s="251">
        <v>0.13516313417489137</v>
      </c>
      <c r="I39" s="251">
        <v>0.22686902541680151</v>
      </c>
    </row>
    <row r="40" spans="1:9">
      <c r="A40" s="250"/>
      <c r="B40" s="250" t="s">
        <v>49</v>
      </c>
      <c r="C40" s="251">
        <v>8.0852914946329374E-2</v>
      </c>
      <c r="D40" s="251">
        <v>1.3111055659771952E-2</v>
      </c>
      <c r="E40" s="251">
        <v>9.396397060610133E-2</v>
      </c>
      <c r="F40" s="251">
        <v>6.8508510327519284E-2</v>
      </c>
      <c r="G40" s="251">
        <v>5.4427519738161824E-2</v>
      </c>
      <c r="H40" s="251">
        <v>0.12293603006568112</v>
      </c>
      <c r="I40" s="251">
        <v>0.21690000067178242</v>
      </c>
    </row>
    <row r="41" spans="1:9">
      <c r="A41" s="250"/>
      <c r="B41" s="250" t="s">
        <v>50</v>
      </c>
      <c r="C41" s="251">
        <v>8.3186156486577512E-2</v>
      </c>
      <c r="D41" s="251">
        <v>1.3896753085935727E-2</v>
      </c>
      <c r="E41" s="251">
        <v>9.7082909572513268E-2</v>
      </c>
      <c r="F41" s="251">
        <v>6.2933939417488302E-2</v>
      </c>
      <c r="G41" s="251">
        <v>5.0432094907526516E-2</v>
      </c>
      <c r="H41" s="251">
        <v>0.11336603432501481</v>
      </c>
      <c r="I41" s="251">
        <v>0.21044894389752805</v>
      </c>
    </row>
    <row r="42" spans="1:9">
      <c r="A42" s="250"/>
      <c r="B42" s="250" t="s">
        <v>51</v>
      </c>
      <c r="C42" s="251">
        <v>8.5713746961484705E-2</v>
      </c>
      <c r="D42" s="251">
        <v>1.4873410487562017E-2</v>
      </c>
      <c r="E42" s="251">
        <v>0.10058715744904674</v>
      </c>
      <c r="F42" s="251">
        <v>5.8670438776012815E-2</v>
      </c>
      <c r="G42" s="251">
        <v>4.6982590727412024E-2</v>
      </c>
      <c r="H42" s="251">
        <v>0.10565302950342483</v>
      </c>
      <c r="I42" s="251">
        <v>0.20624018695247157</v>
      </c>
    </row>
    <row r="43" spans="1:9">
      <c r="A43" s="250">
        <v>2007</v>
      </c>
      <c r="B43" s="250" t="s">
        <v>48</v>
      </c>
      <c r="C43" s="251">
        <v>8.872563082494965E-2</v>
      </c>
      <c r="D43" s="251">
        <v>1.5982674577226203E-2</v>
      </c>
      <c r="E43" s="251">
        <v>0.10470830540217588</v>
      </c>
      <c r="F43" s="251">
        <v>5.5164749471233142E-2</v>
      </c>
      <c r="G43" s="251">
        <v>4.5143384500684752E-2</v>
      </c>
      <c r="H43" s="251">
        <v>0.10030813397191789</v>
      </c>
      <c r="I43" s="251">
        <v>0.20501643937409378</v>
      </c>
    </row>
    <row r="44" spans="1:9">
      <c r="A44" s="250"/>
      <c r="B44" s="250" t="s">
        <v>49</v>
      </c>
      <c r="C44" s="251">
        <v>9.0851659055705608E-2</v>
      </c>
      <c r="D44" s="251">
        <v>1.6441480574137354E-2</v>
      </c>
      <c r="E44" s="251">
        <v>0.10729313962984294</v>
      </c>
      <c r="F44" s="251">
        <v>5.1471206379641664E-2</v>
      </c>
      <c r="G44" s="251">
        <v>4.2545275262196584E-2</v>
      </c>
      <c r="H44" s="251">
        <v>9.4016481641838262E-2</v>
      </c>
      <c r="I44" s="251">
        <v>0.20130962127168123</v>
      </c>
    </row>
    <row r="45" spans="1:9">
      <c r="A45" s="250"/>
      <c r="B45" s="250" t="s">
        <v>50</v>
      </c>
      <c r="C45" s="251">
        <v>9.3484453198445561E-2</v>
      </c>
      <c r="D45" s="251">
        <v>1.7033909063773157E-2</v>
      </c>
      <c r="E45" s="251">
        <v>0.11051836226221874</v>
      </c>
      <c r="F45" s="251">
        <v>4.8205981602488034E-2</v>
      </c>
      <c r="G45" s="251">
        <v>4.0262829914299747E-2</v>
      </c>
      <c r="H45" s="251">
        <v>8.8468811516787774E-2</v>
      </c>
      <c r="I45" s="251">
        <v>0.19898717377900652</v>
      </c>
    </row>
    <row r="46" spans="1:9">
      <c r="A46" s="250"/>
      <c r="B46" s="250" t="s">
        <v>51</v>
      </c>
      <c r="C46" s="251">
        <v>9.5421195183262947E-2</v>
      </c>
      <c r="D46" s="251">
        <v>1.7508402719823072E-2</v>
      </c>
      <c r="E46" s="251">
        <v>0.11292959790308603</v>
      </c>
      <c r="F46" s="251">
        <v>4.4492706752877455E-2</v>
      </c>
      <c r="G46" s="251">
        <v>3.8048122135257274E-2</v>
      </c>
      <c r="H46" s="251">
        <v>8.2540828888134771E-2</v>
      </c>
      <c r="I46" s="251">
        <v>0.19547042679122081</v>
      </c>
    </row>
    <row r="47" spans="1:9">
      <c r="A47" s="250">
        <v>2008</v>
      </c>
      <c r="B47" s="250" t="s">
        <v>48</v>
      </c>
      <c r="C47" s="251">
        <v>9.7697470916061402E-2</v>
      </c>
      <c r="D47" s="251">
        <v>1.7923392677520706E-2</v>
      </c>
      <c r="E47" s="251">
        <v>0.1156208635935821</v>
      </c>
      <c r="F47" s="251">
        <v>4.2054243101777473E-2</v>
      </c>
      <c r="G47" s="251">
        <v>3.5942836586095886E-2</v>
      </c>
      <c r="H47" s="251">
        <v>7.7997079687873352E-2</v>
      </c>
      <c r="I47" s="251">
        <v>0.19361794328145548</v>
      </c>
    </row>
    <row r="48" spans="1:9">
      <c r="A48" s="250"/>
      <c r="B48" s="250" t="s">
        <v>49</v>
      </c>
      <c r="C48" s="251">
        <v>9.8551495129532166E-2</v>
      </c>
      <c r="D48" s="251">
        <v>1.7895306194140422E-2</v>
      </c>
      <c r="E48" s="251">
        <v>0.11644680132367256</v>
      </c>
      <c r="F48" s="251">
        <v>3.9704919503518815E-2</v>
      </c>
      <c r="G48" s="251">
        <v>3.3326015523438723E-2</v>
      </c>
      <c r="H48" s="251">
        <v>7.3030935026957552E-2</v>
      </c>
      <c r="I48" s="251">
        <v>0.18947773635063014</v>
      </c>
    </row>
    <row r="49" spans="1:9">
      <c r="A49" s="250"/>
      <c r="B49" s="250" t="s">
        <v>50</v>
      </c>
      <c r="C49" s="251">
        <v>9.949675257598066E-2</v>
      </c>
      <c r="D49" s="251">
        <v>1.7833759937665915E-2</v>
      </c>
      <c r="E49" s="251">
        <v>0.11733051251364655</v>
      </c>
      <c r="F49" s="251">
        <v>3.8244481494870246E-2</v>
      </c>
      <c r="G49" s="251">
        <v>3.1691229980931164E-2</v>
      </c>
      <c r="H49" s="251">
        <v>6.993571147580141E-2</v>
      </c>
      <c r="I49" s="251">
        <v>0.18726622398944801</v>
      </c>
    </row>
    <row r="50" spans="1:9">
      <c r="A50" s="250"/>
      <c r="B50" s="250" t="s">
        <v>51</v>
      </c>
      <c r="C50" s="251">
        <v>0.10069895268217463</v>
      </c>
      <c r="D50" s="251">
        <v>1.8172165021587385E-2</v>
      </c>
      <c r="E50" s="251">
        <v>0.11887111770376202</v>
      </c>
      <c r="F50" s="251">
        <v>3.7707438726623951E-2</v>
      </c>
      <c r="G50" s="251">
        <v>3.1101602500350257E-2</v>
      </c>
      <c r="H50" s="251">
        <v>6.8809041226974191E-2</v>
      </c>
      <c r="I50" s="251">
        <v>0.18768015893073628</v>
      </c>
    </row>
    <row r="51" spans="1:9">
      <c r="A51" s="250">
        <v>2009</v>
      </c>
      <c r="B51" s="250" t="s">
        <v>48</v>
      </c>
      <c r="C51" s="251">
        <v>0.10198323501724159</v>
      </c>
      <c r="D51" s="251">
        <v>1.8788755725783649E-2</v>
      </c>
      <c r="E51" s="251">
        <v>0.12077199074302525</v>
      </c>
      <c r="F51" s="251">
        <v>3.5945878569439385E-2</v>
      </c>
      <c r="G51" s="251">
        <v>3.1653861483158921E-2</v>
      </c>
      <c r="H51" s="251">
        <v>6.7599740052598306E-2</v>
      </c>
      <c r="I51" s="251">
        <v>0.18837173079562358</v>
      </c>
    </row>
    <row r="52" spans="1:9">
      <c r="A52" s="250"/>
      <c r="B52" s="250" t="s">
        <v>49</v>
      </c>
      <c r="C52" s="251">
        <v>0.10251857540104824</v>
      </c>
      <c r="D52" s="251">
        <v>1.9491168502960451E-2</v>
      </c>
      <c r="E52" s="251">
        <v>0.12200974390400869</v>
      </c>
      <c r="F52" s="251">
        <v>3.6434469653298551E-2</v>
      </c>
      <c r="G52" s="251">
        <v>3.2975027560840912E-2</v>
      </c>
      <c r="H52" s="251">
        <v>6.9409497214139471E-2</v>
      </c>
      <c r="I52" s="251">
        <v>0.19141924111814812</v>
      </c>
    </row>
    <row r="53" spans="1:9">
      <c r="A53" s="250"/>
      <c r="B53" s="250" t="s">
        <v>50</v>
      </c>
      <c r="C53" s="251">
        <v>0.10199693529632449</v>
      </c>
      <c r="D53" s="251">
        <v>1.95173543464775E-2</v>
      </c>
      <c r="E53" s="251">
        <v>0.12151428964280199</v>
      </c>
      <c r="F53" s="251">
        <v>3.8162776409528712E-2</v>
      </c>
      <c r="G53" s="251">
        <v>3.4308239804454785E-2</v>
      </c>
      <c r="H53" s="251">
        <v>7.2471016213983497E-2</v>
      </c>
      <c r="I53" s="251">
        <v>0.19398530585678547</v>
      </c>
    </row>
    <row r="54" spans="1:9">
      <c r="A54" s="250"/>
      <c r="B54" s="250" t="s">
        <v>51</v>
      </c>
      <c r="C54" s="251">
        <v>0.10095569163184671</v>
      </c>
      <c r="D54" s="251">
        <v>1.8794463883885209E-2</v>
      </c>
      <c r="E54" s="251">
        <v>0.11975015551573194</v>
      </c>
      <c r="F54" s="251">
        <v>4.0132550764927333E-2</v>
      </c>
      <c r="G54" s="251">
        <v>3.5837580305952597E-2</v>
      </c>
      <c r="H54" s="251">
        <v>7.5970131070879951E-2</v>
      </c>
      <c r="I54" s="251">
        <v>0.19572028658661186</v>
      </c>
    </row>
    <row r="55" spans="1:9">
      <c r="A55" s="250">
        <v>2010</v>
      </c>
      <c r="B55" s="250" t="s">
        <v>48</v>
      </c>
      <c r="C55" s="251">
        <v>9.9066627623740355E-2</v>
      </c>
      <c r="D55" s="251">
        <v>1.7747141488012531E-2</v>
      </c>
      <c r="E55" s="251">
        <v>0.11681376911175288</v>
      </c>
      <c r="F55" s="251">
        <v>4.3369501100220482E-2</v>
      </c>
      <c r="G55" s="251">
        <v>3.932619355682232E-2</v>
      </c>
      <c r="H55" s="251">
        <v>8.2695694657042809E-2</v>
      </c>
      <c r="I55" s="251">
        <v>0.19950946376879572</v>
      </c>
    </row>
    <row r="56" spans="1:9">
      <c r="A56" s="250"/>
      <c r="B56" s="250" t="s">
        <v>49</v>
      </c>
      <c r="C56" s="251">
        <v>9.7201688418452031E-2</v>
      </c>
      <c r="D56" s="251">
        <v>1.6722367230444426E-2</v>
      </c>
      <c r="E56" s="251">
        <v>0.11392405564889645</v>
      </c>
      <c r="F56" s="251">
        <v>4.4381999891256178E-2</v>
      </c>
      <c r="G56" s="251">
        <v>4.4874761324693015E-2</v>
      </c>
      <c r="H56" s="251">
        <v>8.9256761215949207E-2</v>
      </c>
      <c r="I56" s="251">
        <v>0.20318081686484565</v>
      </c>
    </row>
    <row r="57" spans="1:9">
      <c r="A57" s="250"/>
      <c r="B57" s="250" t="s">
        <v>50</v>
      </c>
      <c r="C57" s="251">
        <v>9.7475206598318945E-2</v>
      </c>
      <c r="D57" s="251">
        <v>1.6521202613569739E-2</v>
      </c>
      <c r="E57" s="251">
        <v>0.11399640921188871</v>
      </c>
      <c r="F57" s="251">
        <v>4.442714975732813E-2</v>
      </c>
      <c r="G57" s="251">
        <v>4.9777925636785639E-2</v>
      </c>
      <c r="H57" s="251">
        <v>9.4205075394113783E-2</v>
      </c>
      <c r="I57" s="251">
        <v>0.20820148460600246</v>
      </c>
    </row>
    <row r="58" spans="1:9">
      <c r="A58" s="250"/>
      <c r="B58" s="250" t="s">
        <v>51</v>
      </c>
      <c r="C58" s="251" t="s">
        <v>64</v>
      </c>
      <c r="D58" s="251" t="s">
        <v>64</v>
      </c>
      <c r="E58" s="251" t="s">
        <v>64</v>
      </c>
      <c r="F58" s="251" t="s">
        <v>64</v>
      </c>
      <c r="G58" s="251" t="s">
        <v>64</v>
      </c>
      <c r="H58" s="251" t="s">
        <v>64</v>
      </c>
      <c r="I58" s="251" t="s">
        <v>64</v>
      </c>
    </row>
    <row r="59" spans="1:9">
      <c r="A59" s="250">
        <v>2011</v>
      </c>
      <c r="B59" s="250" t="s">
        <v>48</v>
      </c>
      <c r="C59" s="251" t="s">
        <v>64</v>
      </c>
      <c r="D59" s="251" t="s">
        <v>64</v>
      </c>
      <c r="E59" s="251" t="s">
        <v>64</v>
      </c>
      <c r="F59" s="251" t="s">
        <v>64</v>
      </c>
      <c r="G59" s="251" t="s">
        <v>64</v>
      </c>
      <c r="H59" s="251" t="s">
        <v>64</v>
      </c>
      <c r="I59" s="251" t="s">
        <v>64</v>
      </c>
    </row>
    <row r="60" spans="1:9">
      <c r="A60" s="250"/>
      <c r="B60" s="250" t="s">
        <v>49</v>
      </c>
      <c r="C60" s="251" t="s">
        <v>64</v>
      </c>
      <c r="D60" s="251" t="s">
        <v>64</v>
      </c>
      <c r="E60" s="251" t="s">
        <v>64</v>
      </c>
      <c r="F60" s="251" t="s">
        <v>64</v>
      </c>
      <c r="G60" s="251" t="s">
        <v>64</v>
      </c>
      <c r="H60" s="251" t="s">
        <v>64</v>
      </c>
      <c r="I60" s="251" t="s">
        <v>64</v>
      </c>
    </row>
    <row r="61" spans="1:9">
      <c r="A61" s="250"/>
      <c r="B61" s="250" t="s">
        <v>50</v>
      </c>
      <c r="C61" s="251" t="s">
        <v>64</v>
      </c>
      <c r="D61" s="251" t="s">
        <v>64</v>
      </c>
      <c r="E61" s="251" t="s">
        <v>64</v>
      </c>
      <c r="F61" s="251" t="s">
        <v>64</v>
      </c>
      <c r="G61" s="251" t="s">
        <v>64</v>
      </c>
      <c r="H61" s="251" t="s">
        <v>64</v>
      </c>
      <c r="I61" s="251" t="s">
        <v>64</v>
      </c>
    </row>
    <row r="62" spans="1:9">
      <c r="A62" s="250"/>
      <c r="B62" s="250" t="s">
        <v>51</v>
      </c>
      <c r="C62" s="251" t="s">
        <v>64</v>
      </c>
      <c r="D62" s="251" t="s">
        <v>64</v>
      </c>
      <c r="E62" s="251" t="s">
        <v>64</v>
      </c>
      <c r="F62" s="251" t="s">
        <v>64</v>
      </c>
      <c r="G62" s="251" t="s">
        <v>64</v>
      </c>
      <c r="H62" s="251" t="s">
        <v>64</v>
      </c>
      <c r="I62" s="251" t="s">
        <v>64</v>
      </c>
    </row>
    <row r="63" spans="1:9">
      <c r="A63" s="252"/>
      <c r="B63" s="253"/>
      <c r="C63" s="252"/>
      <c r="D63" s="252"/>
      <c r="E63" s="254"/>
      <c r="F63" s="254"/>
      <c r="G63" s="254"/>
      <c r="H63" s="254"/>
      <c r="I63" s="252"/>
    </row>
    <row r="64" spans="1:9">
      <c r="A64" s="50" t="s">
        <v>71</v>
      </c>
    </row>
    <row r="65" spans="1:1">
      <c r="A65" s="50" t="s">
        <v>72</v>
      </c>
    </row>
  </sheetData>
  <mergeCells count="6">
    <mergeCell ref="A4:I4"/>
    <mergeCell ref="A5:I5"/>
    <mergeCell ref="A6:B9"/>
    <mergeCell ref="C6:I6"/>
    <mergeCell ref="C7:E7"/>
    <mergeCell ref="F7:H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F57"/>
  <sheetViews>
    <sheetView showGridLines="0" workbookViewId="0">
      <pane ySplit="10" topLeftCell="A50" activePane="bottomLeft" state="frozen"/>
      <selection activeCell="C58" sqref="C58"/>
      <selection pane="bottomLeft" activeCell="A2" sqref="A2"/>
    </sheetView>
  </sheetViews>
  <sheetFormatPr baseColWidth="10" defaultColWidth="9.140625" defaultRowHeight="12.75"/>
  <cols>
    <col min="1" max="1" width="2.7109375" customWidth="1"/>
    <col min="2" max="3" width="5.42578125" customWidth="1"/>
    <col min="4" max="11" width="15.7109375" customWidth="1"/>
    <col min="12" max="12" width="15.28515625" bestFit="1" customWidth="1"/>
    <col min="13" max="14" width="9.140625" customWidth="1"/>
    <col min="15" max="15" width="11.28515625" bestFit="1" customWidth="1"/>
  </cols>
  <sheetData>
    <row r="1" spans="1:58">
      <c r="A1" s="1" t="s">
        <v>587</v>
      </c>
      <c r="B1" s="2"/>
      <c r="C1" s="3"/>
      <c r="D1" s="3"/>
      <c r="E1" s="3"/>
      <c r="F1" s="4"/>
      <c r="G1" s="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>
      <c r="A2" s="5" t="s">
        <v>33</v>
      </c>
      <c r="B2" s="6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>
      <c r="A3" s="5" t="s">
        <v>34</v>
      </c>
      <c r="B3" s="6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ht="12.75" customHeight="1"/>
    <row r="5" spans="1:58" ht="21" customHeight="1">
      <c r="B5" s="393" t="s">
        <v>54</v>
      </c>
      <c r="C5" s="393"/>
      <c r="D5" s="393"/>
      <c r="E5" s="393"/>
      <c r="F5" s="393"/>
      <c r="G5" s="393"/>
      <c r="H5" s="393"/>
      <c r="I5" s="393"/>
      <c r="J5" s="393"/>
    </row>
    <row r="6" spans="1:58" ht="14.25" customHeight="1">
      <c r="B6" s="392" t="s">
        <v>63</v>
      </c>
      <c r="C6" s="392"/>
      <c r="D6" s="392"/>
      <c r="E6" s="392"/>
      <c r="F6" s="392"/>
      <c r="G6" s="392"/>
      <c r="H6" s="392"/>
      <c r="I6" s="392"/>
      <c r="J6" s="392"/>
    </row>
    <row r="7" spans="1:58" ht="12.75" customHeight="1">
      <c r="A7" s="46"/>
      <c r="B7" s="384" t="s">
        <v>56</v>
      </c>
      <c r="C7" s="384"/>
      <c r="D7" s="384" t="s">
        <v>65</v>
      </c>
      <c r="E7" s="384"/>
      <c r="F7" s="384"/>
      <c r="G7" s="384"/>
      <c r="H7" s="384"/>
      <c r="I7" s="384"/>
      <c r="J7" s="224"/>
    </row>
    <row r="8" spans="1:58" ht="12.75" customHeight="1">
      <c r="A8" s="46"/>
      <c r="B8" s="384"/>
      <c r="C8" s="384"/>
      <c r="D8" s="384" t="s">
        <v>66</v>
      </c>
      <c r="E8" s="384"/>
      <c r="F8" s="384"/>
      <c r="G8" s="384" t="s">
        <v>67</v>
      </c>
      <c r="H8" s="384"/>
      <c r="I8" s="384"/>
      <c r="J8" s="226" t="s">
        <v>69</v>
      </c>
    </row>
    <row r="9" spans="1:58" ht="12.75" customHeight="1">
      <c r="A9" s="46"/>
      <c r="B9" s="384"/>
      <c r="C9" s="384"/>
      <c r="D9" s="225" t="s">
        <v>458</v>
      </c>
      <c r="E9" s="225" t="s">
        <v>459</v>
      </c>
      <c r="F9" s="225" t="s">
        <v>39</v>
      </c>
      <c r="G9" s="225" t="s">
        <v>458</v>
      </c>
      <c r="H9" s="225" t="s">
        <v>459</v>
      </c>
      <c r="I9" s="225" t="s">
        <v>39</v>
      </c>
      <c r="J9" s="258" t="s">
        <v>39</v>
      </c>
    </row>
    <row r="10" spans="1:58" ht="12.75" customHeight="1">
      <c r="A10" s="46"/>
      <c r="B10" s="384"/>
      <c r="C10" s="384"/>
      <c r="D10" s="225" t="s">
        <v>41</v>
      </c>
      <c r="E10" s="225" t="s">
        <v>42</v>
      </c>
      <c r="F10" s="225" t="s">
        <v>43</v>
      </c>
      <c r="G10" s="225" t="s">
        <v>44</v>
      </c>
      <c r="H10" s="225" t="s">
        <v>45</v>
      </c>
      <c r="I10" s="225" t="s">
        <v>46</v>
      </c>
      <c r="J10" s="225" t="s">
        <v>47</v>
      </c>
    </row>
    <row r="11" spans="1:58" ht="12.75" customHeight="1">
      <c r="A11" s="46"/>
      <c r="B11" s="249"/>
      <c r="C11" s="249"/>
      <c r="D11" s="249"/>
      <c r="E11" s="249"/>
      <c r="F11" s="249"/>
      <c r="G11" s="249"/>
      <c r="H11" s="249"/>
      <c r="I11" s="249"/>
      <c r="J11" s="249"/>
    </row>
    <row r="12" spans="1:58">
      <c r="B12" s="250">
        <v>1999</v>
      </c>
      <c r="C12" s="250" t="s">
        <v>48</v>
      </c>
      <c r="D12" s="251">
        <v>0.52313591732803488</v>
      </c>
      <c r="E12" s="251">
        <v>5.4511127207447128E-2</v>
      </c>
      <c r="F12" s="251">
        <f t="shared" ref="F12:F50" si="0">D12+E12</f>
        <v>0.57764704453548199</v>
      </c>
      <c r="G12" s="251">
        <v>1.9838010542903785E-3</v>
      </c>
      <c r="H12" s="251">
        <v>7.54427156656337E-4</v>
      </c>
      <c r="I12" s="251">
        <f t="shared" ref="I12:I50" si="1">G12+H12</f>
        <v>2.7382282109467155E-3</v>
      </c>
      <c r="J12" s="251">
        <f t="shared" ref="J12:J50" si="2">F12+I12</f>
        <v>0.5803852727464287</v>
      </c>
    </row>
    <row r="13" spans="1:58">
      <c r="B13" s="250"/>
      <c r="C13" s="250" t="s">
        <v>49</v>
      </c>
      <c r="D13" s="251">
        <v>0.53350560841831751</v>
      </c>
      <c r="E13" s="251">
        <v>5.3567784088305585E-2</v>
      </c>
      <c r="F13" s="251">
        <f t="shared" si="0"/>
        <v>0.58707339250662305</v>
      </c>
      <c r="G13" s="251">
        <v>2.3923374649663324E-3</v>
      </c>
      <c r="H13" s="251">
        <v>1.39855488107872E-3</v>
      </c>
      <c r="I13" s="251">
        <f t="shared" si="1"/>
        <v>3.7908923460450526E-3</v>
      </c>
      <c r="J13" s="251">
        <f t="shared" si="2"/>
        <v>0.59086428485266806</v>
      </c>
    </row>
    <row r="14" spans="1:58">
      <c r="B14" s="250"/>
      <c r="C14" s="250" t="s">
        <v>50</v>
      </c>
      <c r="D14" s="251">
        <v>0.53833557162320123</v>
      </c>
      <c r="E14" s="251">
        <v>5.3386535837646167E-2</v>
      </c>
      <c r="F14" s="251">
        <f t="shared" si="0"/>
        <v>0.59172210746084741</v>
      </c>
      <c r="G14" s="251">
        <v>2.6050681711462277E-3</v>
      </c>
      <c r="H14" s="251">
        <v>1.9608154746176042E-3</v>
      </c>
      <c r="I14" s="251">
        <f t="shared" si="1"/>
        <v>4.5658836457638319E-3</v>
      </c>
      <c r="J14" s="251">
        <f t="shared" si="2"/>
        <v>0.59628799110661124</v>
      </c>
    </row>
    <row r="15" spans="1:58">
      <c r="B15" s="250"/>
      <c r="C15" s="250" t="s">
        <v>51</v>
      </c>
      <c r="D15" s="251">
        <v>0.53304863717993456</v>
      </c>
      <c r="E15" s="251">
        <v>5.1216272386656062E-2</v>
      </c>
      <c r="F15" s="251">
        <f t="shared" si="0"/>
        <v>0.58426490956659061</v>
      </c>
      <c r="G15" s="251">
        <v>2.9078720468339995E-3</v>
      </c>
      <c r="H15" s="251">
        <v>2.7757853803003869E-3</v>
      </c>
      <c r="I15" s="251">
        <f t="shared" si="1"/>
        <v>5.6836574271343868E-3</v>
      </c>
      <c r="J15" s="251">
        <f t="shared" si="2"/>
        <v>0.589948566993725</v>
      </c>
    </row>
    <row r="16" spans="1:58">
      <c r="B16" s="250">
        <v>2000</v>
      </c>
      <c r="C16" s="250" t="s">
        <v>48</v>
      </c>
      <c r="D16" s="251">
        <v>0.53087827890549499</v>
      </c>
      <c r="E16" s="251">
        <v>5.047478605406578E-2</v>
      </c>
      <c r="F16" s="251">
        <f t="shared" si="0"/>
        <v>0.58135306495956074</v>
      </c>
      <c r="G16" s="251">
        <v>2.6070993721230501E-3</v>
      </c>
      <c r="H16" s="251">
        <v>2.826914474359643E-3</v>
      </c>
      <c r="I16" s="251">
        <f t="shared" si="1"/>
        <v>5.4340138464826927E-3</v>
      </c>
      <c r="J16" s="251">
        <f t="shared" si="2"/>
        <v>0.58678707880604342</v>
      </c>
    </row>
    <row r="17" spans="2:10">
      <c r="B17" s="250"/>
      <c r="C17" s="250" t="s">
        <v>49</v>
      </c>
      <c r="D17" s="251">
        <v>5.0305915684095572E-2</v>
      </c>
      <c r="E17" s="251">
        <v>4.9332017838252477E-3</v>
      </c>
      <c r="F17" s="251">
        <f t="shared" si="0"/>
        <v>5.5239117467920817E-2</v>
      </c>
      <c r="G17" s="251">
        <v>2.1746169858003918E-4</v>
      </c>
      <c r="H17" s="251">
        <v>2.3558743204941476E-4</v>
      </c>
      <c r="I17" s="251">
        <f t="shared" si="1"/>
        <v>4.5304913062945394E-4</v>
      </c>
      <c r="J17" s="251">
        <f t="shared" si="2"/>
        <v>5.5692166598550273E-2</v>
      </c>
    </row>
    <row r="18" spans="2:10">
      <c r="B18" s="250"/>
      <c r="C18" s="250" t="s">
        <v>50</v>
      </c>
      <c r="D18" s="251">
        <v>0.52475687728512632</v>
      </c>
      <c r="E18" s="251">
        <v>5.2867393925481267E-2</v>
      </c>
      <c r="F18" s="251">
        <f t="shared" si="0"/>
        <v>0.57762427121060755</v>
      </c>
      <c r="G18" s="251">
        <v>1.9915396376701802E-3</v>
      </c>
      <c r="H18" s="251">
        <v>2.1726142781034515E-3</v>
      </c>
      <c r="I18" s="251">
        <f t="shared" si="1"/>
        <v>4.1641539157736317E-3</v>
      </c>
      <c r="J18" s="251">
        <f t="shared" si="2"/>
        <v>0.58178842512638118</v>
      </c>
    </row>
    <row r="19" spans="2:10">
      <c r="B19" s="250"/>
      <c r="C19" s="250" t="s">
        <v>51</v>
      </c>
      <c r="D19" s="251">
        <v>0.52685860307093657</v>
      </c>
      <c r="E19" s="251">
        <v>5.4271557308212683E-2</v>
      </c>
      <c r="F19" s="251">
        <f t="shared" si="0"/>
        <v>0.58113016037914922</v>
      </c>
      <c r="G19" s="251">
        <v>1.5771353739715442E-3</v>
      </c>
      <c r="H19" s="251">
        <v>1.6340747807735295E-3</v>
      </c>
      <c r="I19" s="251">
        <f t="shared" si="1"/>
        <v>3.2112101547450735E-3</v>
      </c>
      <c r="J19" s="251">
        <f t="shared" si="2"/>
        <v>0.58434137053389434</v>
      </c>
    </row>
    <row r="20" spans="2:10">
      <c r="B20" s="250">
        <v>2001</v>
      </c>
      <c r="C20" s="250" t="s">
        <v>48</v>
      </c>
      <c r="D20" s="251">
        <v>0.53216886144000608</v>
      </c>
      <c r="E20" s="251">
        <v>5.7326261132211509E-2</v>
      </c>
      <c r="F20" s="251">
        <f t="shared" si="0"/>
        <v>0.58949512257221759</v>
      </c>
      <c r="G20" s="251">
        <v>1.565523415737703E-3</v>
      </c>
      <c r="H20" s="251">
        <v>1.6490322845158568E-3</v>
      </c>
      <c r="I20" s="251">
        <f t="shared" si="1"/>
        <v>3.21455570025356E-3</v>
      </c>
      <c r="J20" s="251">
        <f t="shared" si="2"/>
        <v>0.59270967827247112</v>
      </c>
    </row>
    <row r="21" spans="2:10">
      <c r="B21" s="250"/>
      <c r="C21" s="250" t="s">
        <v>49</v>
      </c>
      <c r="D21" s="251">
        <v>0.53182532546869354</v>
      </c>
      <c r="E21" s="251">
        <v>5.9859740983850634E-2</v>
      </c>
      <c r="F21" s="251">
        <f t="shared" si="0"/>
        <v>0.59168506645254415</v>
      </c>
      <c r="G21" s="251">
        <v>1.6836272538355446E-3</v>
      </c>
      <c r="H21" s="251">
        <v>2.0059892124126245E-3</v>
      </c>
      <c r="I21" s="251">
        <f t="shared" si="1"/>
        <v>3.6896164662481691E-3</v>
      </c>
      <c r="J21" s="251">
        <f t="shared" si="2"/>
        <v>0.59537468291879236</v>
      </c>
    </row>
    <row r="22" spans="2:10">
      <c r="B22" s="250"/>
      <c r="C22" s="250" t="s">
        <v>50</v>
      </c>
      <c r="D22" s="251">
        <v>0.53602621678953311</v>
      </c>
      <c r="E22" s="251">
        <v>6.3356987945618656E-2</v>
      </c>
      <c r="F22" s="251">
        <f t="shared" si="0"/>
        <v>0.59938320473515172</v>
      </c>
      <c r="G22" s="251">
        <v>1.8176379892029849E-3</v>
      </c>
      <c r="H22" s="251">
        <v>2.3993488749911784E-3</v>
      </c>
      <c r="I22" s="251">
        <f t="shared" si="1"/>
        <v>4.2169868641941631E-3</v>
      </c>
      <c r="J22" s="251">
        <f t="shared" si="2"/>
        <v>0.60360019159934586</v>
      </c>
    </row>
    <row r="23" spans="2:10">
      <c r="B23" s="250"/>
      <c r="C23" s="250" t="s">
        <v>51</v>
      </c>
      <c r="D23" s="251">
        <v>0.53471038287156114</v>
      </c>
      <c r="E23" s="251">
        <v>6.5500860555896573E-2</v>
      </c>
      <c r="F23" s="251">
        <f t="shared" si="0"/>
        <v>0.60021124342745769</v>
      </c>
      <c r="G23" s="251">
        <v>1.9344537853948462E-3</v>
      </c>
      <c r="H23" s="251">
        <v>3.1646127708843748E-3</v>
      </c>
      <c r="I23" s="251">
        <f t="shared" si="1"/>
        <v>5.0990665562792208E-3</v>
      </c>
      <c r="J23" s="251">
        <f t="shared" si="2"/>
        <v>0.60531030998373692</v>
      </c>
    </row>
    <row r="24" spans="2:10">
      <c r="B24" s="250">
        <v>2002</v>
      </c>
      <c r="C24" s="250" t="s">
        <v>48</v>
      </c>
      <c r="D24" s="251">
        <v>0.53654405023411866</v>
      </c>
      <c r="E24" s="251">
        <v>6.6864980230219639E-2</v>
      </c>
      <c r="F24" s="251">
        <f t="shared" si="0"/>
        <v>0.60340903046433825</v>
      </c>
      <c r="G24" s="251">
        <v>1.7819223826916098E-3</v>
      </c>
      <c r="H24" s="251">
        <v>4.4610214038083183E-3</v>
      </c>
      <c r="I24" s="251">
        <f t="shared" si="1"/>
        <v>6.2429437864999285E-3</v>
      </c>
      <c r="J24" s="251">
        <f t="shared" si="2"/>
        <v>0.60965197425083817</v>
      </c>
    </row>
    <row r="25" spans="2:10">
      <c r="B25" s="250"/>
      <c r="C25" s="250" t="s">
        <v>49</v>
      </c>
      <c r="D25" s="251">
        <v>0.53688393972779924</v>
      </c>
      <c r="E25" s="251">
        <v>6.7649492011519E-2</v>
      </c>
      <c r="F25" s="251">
        <f t="shared" si="0"/>
        <v>0.60453343173931828</v>
      </c>
      <c r="G25" s="251">
        <v>1.6787497377603829E-3</v>
      </c>
      <c r="H25" s="251">
        <v>4.9442750197335565E-3</v>
      </c>
      <c r="I25" s="251">
        <f t="shared" si="1"/>
        <v>6.623024757493939E-3</v>
      </c>
      <c r="J25" s="251">
        <f t="shared" si="2"/>
        <v>0.61115645649681227</v>
      </c>
    </row>
    <row r="26" spans="2:10">
      <c r="B26" s="250"/>
      <c r="C26" s="250" t="s">
        <v>50</v>
      </c>
      <c r="D26" s="251">
        <v>0.53694213413469216</v>
      </c>
      <c r="E26" s="251">
        <v>6.6563129789749972E-2</v>
      </c>
      <c r="F26" s="251">
        <f t="shared" si="0"/>
        <v>0.60350526392444215</v>
      </c>
      <c r="G26" s="251">
        <v>1.5571124396825697E-3</v>
      </c>
      <c r="H26" s="251">
        <v>4.7387425884721068E-3</v>
      </c>
      <c r="I26" s="251">
        <f t="shared" si="1"/>
        <v>6.295855028154676E-3</v>
      </c>
      <c r="J26" s="251">
        <f t="shared" si="2"/>
        <v>0.60980111895259681</v>
      </c>
    </row>
    <row r="27" spans="2:10">
      <c r="B27" s="250"/>
      <c r="C27" s="250" t="s">
        <v>51</v>
      </c>
      <c r="D27" s="251">
        <v>0.5365237029515646</v>
      </c>
      <c r="E27" s="251">
        <v>6.6552608183486378E-2</v>
      </c>
      <c r="F27" s="251">
        <f t="shared" si="0"/>
        <v>0.603076311135051</v>
      </c>
      <c r="G27" s="251">
        <v>1.4344134987699217E-3</v>
      </c>
      <c r="H27" s="251">
        <v>3.8958068611839656E-3</v>
      </c>
      <c r="I27" s="251">
        <f t="shared" si="1"/>
        <v>5.3302203599538871E-3</v>
      </c>
      <c r="J27" s="251">
        <f t="shared" si="2"/>
        <v>0.6084065314950049</v>
      </c>
    </row>
    <row r="28" spans="2:10">
      <c r="B28" s="250">
        <v>2003</v>
      </c>
      <c r="C28" s="250" t="s">
        <v>48</v>
      </c>
      <c r="D28" s="251">
        <v>0.53976653703345601</v>
      </c>
      <c r="E28" s="251">
        <v>6.4664641497429634E-2</v>
      </c>
      <c r="F28" s="251">
        <f t="shared" si="0"/>
        <v>0.60443117853088568</v>
      </c>
      <c r="G28" s="251">
        <v>1.5801693645714999E-3</v>
      </c>
      <c r="H28" s="251">
        <v>2.6323253879750388E-3</v>
      </c>
      <c r="I28" s="251">
        <f t="shared" si="1"/>
        <v>4.2124947525465388E-3</v>
      </c>
      <c r="J28" s="251">
        <f t="shared" si="2"/>
        <v>0.60864367328343227</v>
      </c>
    </row>
    <row r="29" spans="2:10">
      <c r="B29" s="250"/>
      <c r="C29" s="250" t="s">
        <v>49</v>
      </c>
      <c r="D29" s="251">
        <v>0.53587507169951687</v>
      </c>
      <c r="E29" s="251">
        <v>6.0006605319263308E-2</v>
      </c>
      <c r="F29" s="251">
        <f t="shared" si="0"/>
        <v>0.59588167701878014</v>
      </c>
      <c r="G29" s="251">
        <v>1.6901972386023055E-3</v>
      </c>
      <c r="H29" s="251">
        <v>1.941125688155688E-3</v>
      </c>
      <c r="I29" s="251">
        <f t="shared" si="1"/>
        <v>3.6313229267579935E-3</v>
      </c>
      <c r="J29" s="251">
        <f t="shared" si="2"/>
        <v>0.59951299994553808</v>
      </c>
    </row>
    <row r="30" spans="2:10">
      <c r="B30" s="250"/>
      <c r="C30" s="250" t="s">
        <v>50</v>
      </c>
      <c r="D30" s="251">
        <v>0.5324355685928116</v>
      </c>
      <c r="E30" s="251">
        <v>5.5684006912243428E-2</v>
      </c>
      <c r="F30" s="251">
        <f t="shared" si="0"/>
        <v>0.588119575505055</v>
      </c>
      <c r="G30" s="251">
        <v>1.8580513688764855E-3</v>
      </c>
      <c r="H30" s="251">
        <v>1.7804772611315167E-3</v>
      </c>
      <c r="I30" s="251">
        <f t="shared" si="1"/>
        <v>3.6385286300080022E-3</v>
      </c>
      <c r="J30" s="251">
        <f t="shared" si="2"/>
        <v>0.59175810413506302</v>
      </c>
    </row>
    <row r="31" spans="2:10">
      <c r="B31" s="250"/>
      <c r="C31" s="250" t="s">
        <v>51</v>
      </c>
      <c r="D31" s="251">
        <v>0.53054403681487305</v>
      </c>
      <c r="E31" s="251">
        <v>5.2308655408199463E-2</v>
      </c>
      <c r="F31" s="251">
        <f t="shared" si="0"/>
        <v>0.58285269222307257</v>
      </c>
      <c r="G31" s="251">
        <v>2.0497887929372331E-3</v>
      </c>
      <c r="H31" s="251">
        <v>1.9101380314893808E-3</v>
      </c>
      <c r="I31" s="251">
        <f t="shared" si="1"/>
        <v>3.9599268244266137E-3</v>
      </c>
      <c r="J31" s="251">
        <f t="shared" si="2"/>
        <v>0.58681261904749915</v>
      </c>
    </row>
    <row r="32" spans="2:10">
      <c r="B32" s="250">
        <v>2004</v>
      </c>
      <c r="C32" s="250" t="s">
        <v>48</v>
      </c>
      <c r="D32" s="251">
        <v>0.53250151318023753</v>
      </c>
      <c r="E32" s="251">
        <v>5.2487015933896708E-2</v>
      </c>
      <c r="F32" s="251">
        <f t="shared" si="0"/>
        <v>0.58498852911413424</v>
      </c>
      <c r="G32" s="251">
        <v>2.2316776777716097E-3</v>
      </c>
      <c r="H32" s="251">
        <v>1.7348032812099618E-3</v>
      </c>
      <c r="I32" s="251">
        <f t="shared" si="1"/>
        <v>3.9664809589815718E-3</v>
      </c>
      <c r="J32" s="251">
        <f t="shared" si="2"/>
        <v>0.58895501007311579</v>
      </c>
    </row>
    <row r="33" spans="1:10">
      <c r="B33" s="250"/>
      <c r="C33" s="250" t="s">
        <v>49</v>
      </c>
      <c r="D33" s="251">
        <v>0.53095758926569203</v>
      </c>
      <c r="E33" s="251">
        <v>5.3132871055999412E-2</v>
      </c>
      <c r="F33" s="251">
        <f t="shared" si="0"/>
        <v>0.58409046032169143</v>
      </c>
      <c r="G33" s="251">
        <v>2.3722513809543533E-3</v>
      </c>
      <c r="H33" s="251">
        <v>1.4213570081264648E-3</v>
      </c>
      <c r="I33" s="251">
        <f t="shared" si="1"/>
        <v>3.7936083890808183E-3</v>
      </c>
      <c r="J33" s="251">
        <f t="shared" si="2"/>
        <v>0.58788406871077226</v>
      </c>
    </row>
    <row r="34" spans="1:10">
      <c r="A34" s="47"/>
      <c r="B34" s="250"/>
      <c r="C34" s="250" t="s">
        <v>50</v>
      </c>
      <c r="D34" s="251">
        <v>0.5260856833759977</v>
      </c>
      <c r="E34" s="251">
        <v>5.3662261986434132E-2</v>
      </c>
      <c r="F34" s="251">
        <f t="shared" si="0"/>
        <v>0.57974794536243179</v>
      </c>
      <c r="G34" s="251">
        <v>2.6337514132546069E-3</v>
      </c>
      <c r="H34" s="251">
        <v>1.1596450287774398E-3</v>
      </c>
      <c r="I34" s="251">
        <f t="shared" si="1"/>
        <v>3.7933964420320465E-3</v>
      </c>
      <c r="J34" s="251">
        <f t="shared" si="2"/>
        <v>0.58354134180446382</v>
      </c>
    </row>
    <row r="35" spans="1:10">
      <c r="B35" s="250"/>
      <c r="C35" s="250" t="s">
        <v>51</v>
      </c>
      <c r="D35" s="251">
        <v>0.5228032110114299</v>
      </c>
      <c r="E35" s="251">
        <v>5.4614142910453217E-2</v>
      </c>
      <c r="F35" s="251">
        <f t="shared" si="0"/>
        <v>0.57741735392188309</v>
      </c>
      <c r="G35" s="251">
        <v>2.9494681097146009E-3</v>
      </c>
      <c r="H35" s="251">
        <v>1.0252504037107772E-3</v>
      </c>
      <c r="I35" s="251">
        <f t="shared" si="1"/>
        <v>3.9747185134253781E-3</v>
      </c>
      <c r="J35" s="251">
        <f t="shared" si="2"/>
        <v>0.58139207243530844</v>
      </c>
    </row>
    <row r="36" spans="1:10">
      <c r="B36" s="250">
        <v>2005</v>
      </c>
      <c r="C36" s="250" t="s">
        <v>48</v>
      </c>
      <c r="D36" s="251">
        <v>0.53174982678422633</v>
      </c>
      <c r="E36" s="251">
        <v>5.3977660086264923E-2</v>
      </c>
      <c r="F36" s="251">
        <f t="shared" si="0"/>
        <v>0.58572748687049125</v>
      </c>
      <c r="G36" s="251">
        <v>3.1453172974277802E-3</v>
      </c>
      <c r="H36" s="251">
        <v>9.0834033493859725E-4</v>
      </c>
      <c r="I36" s="251">
        <f t="shared" si="1"/>
        <v>4.0536576323663776E-3</v>
      </c>
      <c r="J36" s="251">
        <f t="shared" si="2"/>
        <v>0.58978114450285768</v>
      </c>
    </row>
    <row r="37" spans="1:10">
      <c r="B37" s="250"/>
      <c r="C37" s="250" t="s">
        <v>49</v>
      </c>
      <c r="D37" s="251">
        <v>0.53620807812634619</v>
      </c>
      <c r="E37" s="251">
        <v>5.2766466082435515E-2</v>
      </c>
      <c r="F37" s="251">
        <f t="shared" si="0"/>
        <v>0.5889745442087817</v>
      </c>
      <c r="G37" s="251">
        <v>3.4394254123876816E-3</v>
      </c>
      <c r="H37" s="251">
        <v>8.8035967394632241E-4</v>
      </c>
      <c r="I37" s="251">
        <f t="shared" si="1"/>
        <v>4.3197850863340038E-3</v>
      </c>
      <c r="J37" s="251">
        <f t="shared" si="2"/>
        <v>0.59329432929511572</v>
      </c>
    </row>
    <row r="38" spans="1:10">
      <c r="B38" s="250"/>
      <c r="C38" s="250" t="s">
        <v>50</v>
      </c>
      <c r="D38" s="251">
        <v>0.54283380798069303</v>
      </c>
      <c r="E38" s="251">
        <v>5.2388343757620574E-2</v>
      </c>
      <c r="F38" s="251">
        <f t="shared" si="0"/>
        <v>0.59522215173831361</v>
      </c>
      <c r="G38" s="251">
        <v>3.6776235851270103E-3</v>
      </c>
      <c r="H38" s="251">
        <v>8.4889516622928198E-4</v>
      </c>
      <c r="I38" s="251">
        <f t="shared" si="1"/>
        <v>4.5265187513562925E-3</v>
      </c>
      <c r="J38" s="251">
        <f t="shared" si="2"/>
        <v>0.59974867048966995</v>
      </c>
    </row>
    <row r="39" spans="1:10">
      <c r="B39" s="250"/>
      <c r="C39" s="250" t="s">
        <v>51</v>
      </c>
      <c r="D39" s="251">
        <v>0.55093173302728315</v>
      </c>
      <c r="E39" s="251">
        <v>5.1662398668147556E-2</v>
      </c>
      <c r="F39" s="251">
        <f t="shared" si="0"/>
        <v>0.60259413169543075</v>
      </c>
      <c r="G39" s="251">
        <v>3.7608029673456326E-3</v>
      </c>
      <c r="H39" s="251">
        <v>6.3919905472577655E-4</v>
      </c>
      <c r="I39" s="251">
        <f t="shared" si="1"/>
        <v>4.400002022071409E-3</v>
      </c>
      <c r="J39" s="251">
        <f t="shared" si="2"/>
        <v>0.6069941337175021</v>
      </c>
    </row>
    <row r="40" spans="1:10">
      <c r="B40" s="250">
        <v>2006</v>
      </c>
      <c r="C40" s="250" t="s">
        <v>48</v>
      </c>
      <c r="D40" s="251">
        <v>0.56092809182658721</v>
      </c>
      <c r="E40" s="251">
        <v>5.2226353700928652E-2</v>
      </c>
      <c r="F40" s="251">
        <f t="shared" si="0"/>
        <v>0.61315444552751586</v>
      </c>
      <c r="G40" s="251">
        <v>3.6816419027463545E-3</v>
      </c>
      <c r="H40" s="251">
        <v>4.6992331471292051E-4</v>
      </c>
      <c r="I40" s="251">
        <f t="shared" si="1"/>
        <v>4.1515652174592748E-3</v>
      </c>
      <c r="J40" s="251">
        <f t="shared" si="2"/>
        <v>0.61730601074497515</v>
      </c>
    </row>
    <row r="41" spans="1:10">
      <c r="B41" s="250"/>
      <c r="C41" s="250" t="s">
        <v>49</v>
      </c>
      <c r="D41" s="251">
        <v>0.55644171865708236</v>
      </c>
      <c r="E41" s="251">
        <v>5.2647195357184949E-2</v>
      </c>
      <c r="F41" s="251">
        <f t="shared" si="0"/>
        <v>0.60908891401426735</v>
      </c>
      <c r="G41" s="251">
        <v>3.4273329883175883E-3</v>
      </c>
      <c r="H41" s="251">
        <v>4.2259434859071059E-4</v>
      </c>
      <c r="I41" s="251">
        <f t="shared" si="1"/>
        <v>3.849927336908299E-3</v>
      </c>
      <c r="J41" s="251">
        <f t="shared" si="2"/>
        <v>0.6129388413511756</v>
      </c>
    </row>
    <row r="42" spans="1:10">
      <c r="B42" s="250"/>
      <c r="C42" s="250" t="s">
        <v>50</v>
      </c>
      <c r="D42" s="251">
        <v>0.55477848906414051</v>
      </c>
      <c r="E42" s="251">
        <v>5.3312313133823376E-2</v>
      </c>
      <c r="F42" s="251">
        <f t="shared" si="0"/>
        <v>0.60809080219796385</v>
      </c>
      <c r="G42" s="251">
        <v>3.0545627066090207E-3</v>
      </c>
      <c r="H42" s="251">
        <v>3.8126093515886009E-4</v>
      </c>
      <c r="I42" s="251">
        <f t="shared" si="1"/>
        <v>3.4358236417678808E-3</v>
      </c>
      <c r="J42" s="251">
        <f t="shared" si="2"/>
        <v>0.61152662583973172</v>
      </c>
    </row>
    <row r="43" spans="1:10">
      <c r="B43" s="250"/>
      <c r="C43" s="250" t="s">
        <v>51</v>
      </c>
      <c r="D43" s="251">
        <v>0.55946881904781454</v>
      </c>
      <c r="E43" s="251">
        <v>5.34883880032163E-2</v>
      </c>
      <c r="F43" s="251">
        <f t="shared" si="0"/>
        <v>0.61295720705103085</v>
      </c>
      <c r="G43" s="251">
        <v>2.7847558401905958E-3</v>
      </c>
      <c r="H43" s="251">
        <v>3.6925276020574913E-4</v>
      </c>
      <c r="I43" s="251">
        <f t="shared" si="1"/>
        <v>3.1540086003963449E-3</v>
      </c>
      <c r="J43" s="251">
        <f t="shared" si="2"/>
        <v>0.61611121565142724</v>
      </c>
    </row>
    <row r="44" spans="1:10">
      <c r="B44" s="250">
        <v>2007</v>
      </c>
      <c r="C44" s="250" t="s">
        <v>48</v>
      </c>
      <c r="D44" s="251">
        <v>0.57037665635239587</v>
      </c>
      <c r="E44" s="251">
        <v>5.4528810557519257E-2</v>
      </c>
      <c r="F44" s="251">
        <f t="shared" si="0"/>
        <v>0.62490546690991511</v>
      </c>
      <c r="G44" s="251">
        <v>2.8367562949388869E-3</v>
      </c>
      <c r="H44" s="251">
        <v>3.6441132652401635E-4</v>
      </c>
      <c r="I44" s="251">
        <f t="shared" si="1"/>
        <v>3.2011676214629033E-3</v>
      </c>
      <c r="J44" s="251">
        <f t="shared" si="2"/>
        <v>0.62810663453137805</v>
      </c>
    </row>
    <row r="45" spans="1:10">
      <c r="B45" s="250"/>
      <c r="C45" s="250" t="s">
        <v>49</v>
      </c>
      <c r="D45" s="251">
        <v>0.58292535761991493</v>
      </c>
      <c r="E45" s="251">
        <v>5.3997267718631795E-2</v>
      </c>
      <c r="F45" s="251">
        <f t="shared" si="0"/>
        <v>0.63692262533854671</v>
      </c>
      <c r="G45" s="251">
        <v>2.8965381843987724E-3</v>
      </c>
      <c r="H45" s="251">
        <v>3.6975064859929538E-4</v>
      </c>
      <c r="I45" s="251">
        <f t="shared" si="1"/>
        <v>3.2662888329980677E-3</v>
      </c>
      <c r="J45" s="251">
        <f t="shared" si="2"/>
        <v>0.64018891417154478</v>
      </c>
    </row>
    <row r="46" spans="1:10">
      <c r="B46" s="250"/>
      <c r="C46" s="250" t="s">
        <v>50</v>
      </c>
      <c r="D46" s="251">
        <v>0.60439744898209502</v>
      </c>
      <c r="E46" s="251">
        <v>5.4457322785023486E-2</v>
      </c>
      <c r="F46" s="251">
        <f t="shared" si="0"/>
        <v>0.65885477176711849</v>
      </c>
      <c r="G46" s="251">
        <v>3.01582758767475E-3</v>
      </c>
      <c r="H46" s="251">
        <v>4.3317739688624569E-4</v>
      </c>
      <c r="I46" s="251">
        <f t="shared" si="1"/>
        <v>3.4490049845609955E-3</v>
      </c>
      <c r="J46" s="251">
        <f t="shared" si="2"/>
        <v>0.66230377675167951</v>
      </c>
    </row>
    <row r="47" spans="1:10">
      <c r="B47" s="250"/>
      <c r="C47" s="250" t="s">
        <v>51</v>
      </c>
      <c r="D47" s="251">
        <v>0.61857158266332724</v>
      </c>
      <c r="E47" s="251">
        <v>5.7306919230266658E-2</v>
      </c>
      <c r="F47" s="251">
        <f t="shared" si="0"/>
        <v>0.67587850189359389</v>
      </c>
      <c r="G47" s="251">
        <v>3.1346877443477637E-3</v>
      </c>
      <c r="H47" s="251">
        <v>4.9511427748396837E-4</v>
      </c>
      <c r="I47" s="251">
        <f t="shared" si="1"/>
        <v>3.6298020218317323E-3</v>
      </c>
      <c r="J47" s="251">
        <f t="shared" si="2"/>
        <v>0.6795083039154256</v>
      </c>
    </row>
    <row r="48" spans="1:10">
      <c r="B48" s="250">
        <v>2008</v>
      </c>
      <c r="C48" s="250" t="s">
        <v>48</v>
      </c>
      <c r="D48" s="251">
        <v>0.63965480656531348</v>
      </c>
      <c r="E48" s="251">
        <v>6.2236165086145601E-2</v>
      </c>
      <c r="F48" s="251">
        <f t="shared" si="0"/>
        <v>0.70189097165145908</v>
      </c>
      <c r="G48" s="251">
        <v>3.3953463716557167E-3</v>
      </c>
      <c r="H48" s="251">
        <v>5.9348813284497491E-4</v>
      </c>
      <c r="I48" s="251">
        <f t="shared" si="1"/>
        <v>3.9888345045006914E-3</v>
      </c>
      <c r="J48" s="251">
        <f t="shared" si="2"/>
        <v>0.7058798061559598</v>
      </c>
    </row>
    <row r="49" spans="2:10">
      <c r="B49" s="250"/>
      <c r="C49" s="250" t="s">
        <v>49</v>
      </c>
      <c r="D49" s="251">
        <v>0.64449353433253642</v>
      </c>
      <c r="E49" s="251">
        <v>6.5336415073199636E-2</v>
      </c>
      <c r="F49" s="251">
        <f t="shared" si="0"/>
        <v>0.70982994940573607</v>
      </c>
      <c r="G49" s="251">
        <v>3.4193491055277631E-3</v>
      </c>
      <c r="H49" s="251">
        <v>6.5330969088725618E-4</v>
      </c>
      <c r="I49" s="251">
        <f t="shared" si="1"/>
        <v>4.0726587964150188E-3</v>
      </c>
      <c r="J49" s="251">
        <f t="shared" si="2"/>
        <v>0.71390260820215112</v>
      </c>
    </row>
    <row r="50" spans="2:10">
      <c r="B50" s="250"/>
      <c r="C50" s="250" t="s">
        <v>50</v>
      </c>
      <c r="D50" s="251">
        <v>0.65038301762832507</v>
      </c>
      <c r="E50" s="251">
        <v>7.1119589823502818E-2</v>
      </c>
      <c r="F50" s="251">
        <f t="shared" si="0"/>
        <v>0.72150260745182793</v>
      </c>
      <c r="G50" s="251">
        <v>3.5641677677450008E-3</v>
      </c>
      <c r="H50" s="251">
        <v>6.4412679243073623E-4</v>
      </c>
      <c r="I50" s="251">
        <f t="shared" si="1"/>
        <v>4.208294560175737E-3</v>
      </c>
      <c r="J50" s="251">
        <f t="shared" si="2"/>
        <v>0.72571090201200361</v>
      </c>
    </row>
    <row r="51" spans="2:10">
      <c r="B51" s="250"/>
      <c r="C51" s="250" t="s">
        <v>51</v>
      </c>
      <c r="D51" s="251"/>
      <c r="E51" s="251"/>
      <c r="F51" s="251"/>
      <c r="G51" s="251"/>
      <c r="H51" s="251"/>
      <c r="I51" s="251"/>
      <c r="J51" s="251"/>
    </row>
    <row r="52" spans="2:10">
      <c r="B52" s="250">
        <v>2009</v>
      </c>
      <c r="C52" s="250" t="s">
        <v>48</v>
      </c>
      <c r="D52" s="251"/>
      <c r="E52" s="251"/>
      <c r="F52" s="251"/>
      <c r="G52" s="251"/>
      <c r="H52" s="251"/>
      <c r="I52" s="251"/>
      <c r="J52" s="251"/>
    </row>
    <row r="53" spans="2:10">
      <c r="B53" s="250"/>
      <c r="C53" s="250" t="s">
        <v>49</v>
      </c>
      <c r="D53" s="251"/>
      <c r="E53" s="251"/>
      <c r="F53" s="251"/>
      <c r="G53" s="251"/>
      <c r="H53" s="251"/>
      <c r="I53" s="251"/>
      <c r="J53" s="251"/>
    </row>
    <row r="54" spans="2:10">
      <c r="B54" s="250"/>
      <c r="C54" s="250" t="s">
        <v>50</v>
      </c>
      <c r="D54" s="251"/>
      <c r="E54" s="251"/>
      <c r="F54" s="251"/>
      <c r="G54" s="251"/>
      <c r="H54" s="251"/>
      <c r="I54" s="251"/>
      <c r="J54" s="251"/>
    </row>
    <row r="55" spans="2:10">
      <c r="B55" s="250"/>
      <c r="C55" s="250" t="s">
        <v>51</v>
      </c>
      <c r="D55" s="251"/>
      <c r="E55" s="251"/>
      <c r="F55" s="251"/>
      <c r="G55" s="251"/>
      <c r="H55" s="251"/>
      <c r="I55" s="251"/>
      <c r="J55" s="251"/>
    </row>
    <row r="56" spans="2:10">
      <c r="B56" s="252"/>
      <c r="C56" s="253"/>
      <c r="D56" s="252"/>
      <c r="E56" s="252"/>
      <c r="F56" s="254"/>
      <c r="G56" s="254"/>
      <c r="H56" s="254"/>
      <c r="I56" s="254"/>
      <c r="J56" s="252"/>
    </row>
    <row r="57" spans="2:10">
      <c r="B57" s="50" t="s">
        <v>73</v>
      </c>
    </row>
  </sheetData>
  <mergeCells count="6">
    <mergeCell ref="B5:J5"/>
    <mergeCell ref="B6:J6"/>
    <mergeCell ref="B7:C10"/>
    <mergeCell ref="D8:F8"/>
    <mergeCell ref="G8:I8"/>
    <mergeCell ref="D7:I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E44"/>
  <sheetViews>
    <sheetView showGridLines="0" workbookViewId="0">
      <pane ySplit="10" topLeftCell="A32" activePane="bottomLeft" state="frozen"/>
      <selection activeCell="C58" sqref="C58"/>
      <selection pane="bottomLeft" activeCell="A2" sqref="A2"/>
    </sheetView>
  </sheetViews>
  <sheetFormatPr baseColWidth="10" defaultColWidth="9.140625" defaultRowHeight="12.75"/>
  <cols>
    <col min="1" max="2" width="5.42578125" customWidth="1"/>
    <col min="3" max="10" width="15.7109375" customWidth="1"/>
    <col min="11" max="11" width="15.28515625" bestFit="1" customWidth="1"/>
    <col min="12" max="13" width="9.140625" customWidth="1"/>
    <col min="14" max="14" width="11.28515625" bestFit="1" customWidth="1"/>
  </cols>
  <sheetData>
    <row r="1" spans="1:57">
      <c r="A1" s="1" t="s">
        <v>588</v>
      </c>
      <c r="B1" s="3"/>
      <c r="C1" s="3"/>
      <c r="D1" s="3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>
      <c r="A2" s="5" t="s">
        <v>33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>
      <c r="A3" s="5" t="s">
        <v>34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ht="12.75" customHeight="1"/>
    <row r="5" spans="1:57" ht="21" customHeight="1">
      <c r="A5" s="391" t="s">
        <v>54</v>
      </c>
      <c r="B5" s="391"/>
      <c r="C5" s="391"/>
      <c r="D5" s="391"/>
      <c r="E5" s="391"/>
      <c r="F5" s="391"/>
      <c r="G5" s="391"/>
      <c r="H5" s="391"/>
      <c r="I5" s="391"/>
    </row>
    <row r="6" spans="1:57" ht="14.25" customHeight="1">
      <c r="A6" s="392" t="s">
        <v>63</v>
      </c>
      <c r="B6" s="392"/>
      <c r="C6" s="392"/>
      <c r="D6" s="392"/>
      <c r="E6" s="392"/>
      <c r="F6" s="392"/>
      <c r="G6" s="392"/>
      <c r="H6" s="392"/>
      <c r="I6" s="392"/>
    </row>
    <row r="7" spans="1:57" ht="12.75" customHeight="1">
      <c r="A7" s="385" t="s">
        <v>56</v>
      </c>
      <c r="B7" s="386"/>
      <c r="C7" s="384" t="s">
        <v>57</v>
      </c>
      <c r="D7" s="384"/>
      <c r="E7" s="384"/>
      <c r="F7" s="384"/>
      <c r="G7" s="384"/>
      <c r="H7" s="384"/>
      <c r="I7" s="384"/>
    </row>
    <row r="8" spans="1:57" ht="12.75" customHeight="1">
      <c r="A8" s="387"/>
      <c r="B8" s="388"/>
      <c r="C8" s="384" t="s">
        <v>58</v>
      </c>
      <c r="D8" s="384"/>
      <c r="E8" s="384"/>
      <c r="F8" s="384" t="s">
        <v>59</v>
      </c>
      <c r="G8" s="384"/>
      <c r="H8" s="384"/>
      <c r="I8" s="226" t="s">
        <v>69</v>
      </c>
    </row>
    <row r="9" spans="1:57" ht="12.75" customHeight="1">
      <c r="A9" s="387"/>
      <c r="B9" s="388"/>
      <c r="C9" s="225" t="s">
        <v>458</v>
      </c>
      <c r="D9" s="225" t="s">
        <v>459</v>
      </c>
      <c r="E9" s="225" t="s">
        <v>39</v>
      </c>
      <c r="F9" s="225" t="s">
        <v>458</v>
      </c>
      <c r="G9" s="225" t="s">
        <v>459</v>
      </c>
      <c r="H9" s="225" t="s">
        <v>39</v>
      </c>
      <c r="I9" s="257" t="s">
        <v>39</v>
      </c>
    </row>
    <row r="10" spans="1:57" ht="12.75" customHeight="1">
      <c r="A10" s="394"/>
      <c r="B10" s="395"/>
      <c r="C10" s="225" t="s">
        <v>41</v>
      </c>
      <c r="D10" s="225" t="s">
        <v>42</v>
      </c>
      <c r="E10" s="225" t="s">
        <v>43</v>
      </c>
      <c r="F10" s="225" t="s">
        <v>44</v>
      </c>
      <c r="G10" s="225" t="s">
        <v>45</v>
      </c>
      <c r="H10" s="225" t="s">
        <v>46</v>
      </c>
      <c r="I10" s="225" t="s">
        <v>47</v>
      </c>
    </row>
    <row r="11" spans="1:57">
      <c r="A11" s="250">
        <v>2002</v>
      </c>
      <c r="B11" s="250" t="s">
        <v>51</v>
      </c>
      <c r="C11" s="251">
        <v>0.1345913209839005</v>
      </c>
      <c r="D11" s="251">
        <v>0.42977796154488029</v>
      </c>
      <c r="E11" s="251">
        <v>0.60915463876183318</v>
      </c>
      <c r="F11" s="251">
        <v>1.1792728576240979E-2</v>
      </c>
      <c r="G11" s="251">
        <v>4.3480744659247506E-2</v>
      </c>
      <c r="H11" s="251">
        <v>5.9659683232598321E-2</v>
      </c>
      <c r="I11" s="251">
        <v>0.66881432199443158</v>
      </c>
      <c r="J11" s="51"/>
    </row>
    <row r="12" spans="1:57">
      <c r="A12" s="250">
        <v>2003</v>
      </c>
      <c r="B12" s="250" t="s">
        <v>48</v>
      </c>
      <c r="C12" s="251">
        <v>0.12672663427670197</v>
      </c>
      <c r="D12" s="251">
        <v>0.46411511948361323</v>
      </c>
      <c r="E12" s="251">
        <v>0.61611762715954144</v>
      </c>
      <c r="F12" s="251">
        <v>1.169660914657337E-2</v>
      </c>
      <c r="G12" s="251">
        <v>4.8733976723644781E-2</v>
      </c>
      <c r="H12" s="251">
        <v>6.3015771883521365E-2</v>
      </c>
      <c r="I12" s="251">
        <v>0.6791333990430628</v>
      </c>
      <c r="J12" s="51"/>
    </row>
    <row r="13" spans="1:57">
      <c r="A13" s="250"/>
      <c r="B13" s="250" t="s">
        <v>49</v>
      </c>
      <c r="C13" s="251">
        <v>0.11636825433359604</v>
      </c>
      <c r="D13" s="251">
        <v>0.46135286990647628</v>
      </c>
      <c r="E13" s="251">
        <v>0.58995003941529822</v>
      </c>
      <c r="F13" s="251">
        <v>1.2663269974263225E-2</v>
      </c>
      <c r="G13" s="251">
        <v>4.612950854244726E-2</v>
      </c>
      <c r="H13" s="251">
        <v>6.003727498954145E-2</v>
      </c>
      <c r="I13" s="251">
        <v>0.64998731440483981</v>
      </c>
      <c r="J13" s="51"/>
    </row>
    <row r="14" spans="1:57">
      <c r="A14" s="250"/>
      <c r="B14" s="250" t="s">
        <v>50</v>
      </c>
      <c r="C14" s="251">
        <v>0.10555528156528289</v>
      </c>
      <c r="D14" s="251">
        <v>0.40397390112213366</v>
      </c>
      <c r="E14" s="251">
        <v>0.52319488734142772</v>
      </c>
      <c r="F14" s="251">
        <v>1.3413858176715717E-2</v>
      </c>
      <c r="G14" s="251">
        <v>3.8373499924351968E-2</v>
      </c>
      <c r="H14" s="251">
        <v>5.3176308458901984E-2</v>
      </c>
      <c r="I14" s="251">
        <v>0.57637119580032969</v>
      </c>
      <c r="J14" s="51"/>
    </row>
    <row r="15" spans="1:57">
      <c r="A15" s="250"/>
      <c r="B15" s="250" t="s">
        <v>51</v>
      </c>
      <c r="C15" s="251">
        <v>9.4253193273899541E-2</v>
      </c>
      <c r="D15" s="251">
        <v>0.34456205873634738</v>
      </c>
      <c r="E15" s="251">
        <v>0.45694294175226524</v>
      </c>
      <c r="F15" s="251">
        <v>1.3450744669445765E-2</v>
      </c>
      <c r="G15" s="251">
        <v>3.0276572015288938E-2</v>
      </c>
      <c r="H15" s="251">
        <v>4.553371522371108E-2</v>
      </c>
      <c r="I15" s="251">
        <v>0.50247665697597632</v>
      </c>
      <c r="J15" s="51"/>
    </row>
    <row r="16" spans="1:57">
      <c r="A16" s="250">
        <v>2004</v>
      </c>
      <c r="B16" s="250" t="s">
        <v>48</v>
      </c>
      <c r="C16" s="251">
        <v>8.5872846955219351E-2</v>
      </c>
      <c r="D16" s="251">
        <v>0.28847060616296505</v>
      </c>
      <c r="E16" s="251">
        <v>0.39362140147815672</v>
      </c>
      <c r="F16" s="251">
        <v>1.3961396651042911E-2</v>
      </c>
      <c r="G16" s="251">
        <v>2.311882721527302E-2</v>
      </c>
      <c r="H16" s="251">
        <v>3.8989782147398962E-2</v>
      </c>
      <c r="I16" s="251">
        <v>0.43261118362555573</v>
      </c>
      <c r="J16" s="51"/>
    </row>
    <row r="17" spans="1:10">
      <c r="A17" s="250"/>
      <c r="B17" s="250" t="s">
        <v>49</v>
      </c>
      <c r="C17" s="251">
        <v>8.1284637574277285E-2</v>
      </c>
      <c r="D17" s="251">
        <v>0.25539897782028009</v>
      </c>
      <c r="E17" s="251">
        <v>0.35104220114438017</v>
      </c>
      <c r="F17" s="251">
        <v>1.3574050308818164E-2</v>
      </c>
      <c r="G17" s="251">
        <v>2.1194874641963735E-2</v>
      </c>
      <c r="H17" s="251">
        <v>3.6251719383026258E-2</v>
      </c>
      <c r="I17" s="251">
        <v>0.38729392052740641</v>
      </c>
      <c r="J17" s="51"/>
    </row>
    <row r="18" spans="1:10">
      <c r="A18" s="250"/>
      <c r="B18" s="250" t="s">
        <v>50</v>
      </c>
      <c r="C18" s="251">
        <v>7.7517191798830487E-2</v>
      </c>
      <c r="D18" s="251">
        <v>0.22592284518724343</v>
      </c>
      <c r="E18" s="251">
        <v>0.31550612185463894</v>
      </c>
      <c r="F18" s="251">
        <v>1.2724710176363171E-2</v>
      </c>
      <c r="G18" s="251">
        <v>1.933931199777213E-2</v>
      </c>
      <c r="H18" s="251">
        <v>3.3339026015498589E-2</v>
      </c>
      <c r="I18" s="251">
        <v>0.34884514787013748</v>
      </c>
      <c r="J18" s="51"/>
    </row>
    <row r="19" spans="1:10">
      <c r="A19" s="250"/>
      <c r="B19" s="250" t="s">
        <v>51</v>
      </c>
      <c r="C19" s="251">
        <v>7.4599804682665694E-2</v>
      </c>
      <c r="D19" s="251">
        <v>0.19885789202747037</v>
      </c>
      <c r="E19" s="251">
        <v>0.28656280178241045</v>
      </c>
      <c r="F19" s="251">
        <v>1.2238437360555863E-2</v>
      </c>
      <c r="G19" s="251">
        <v>1.7291868480946535E-2</v>
      </c>
      <c r="H19" s="251">
        <v>3.0945507408417887E-2</v>
      </c>
      <c r="I19" s="251">
        <v>0.31750830919082834</v>
      </c>
      <c r="J19" s="51"/>
    </row>
    <row r="20" spans="1:10">
      <c r="A20" s="250">
        <v>2005</v>
      </c>
      <c r="B20" s="250" t="s">
        <v>48</v>
      </c>
      <c r="C20" s="251">
        <v>7.2931879841870648E-2</v>
      </c>
      <c r="D20" s="251">
        <v>0.18496810644947831</v>
      </c>
      <c r="E20" s="251">
        <v>0.25789998629134897</v>
      </c>
      <c r="F20" s="251">
        <v>1.1574145605146472E-2</v>
      </c>
      <c r="G20" s="251">
        <v>1.6037166743629008E-2</v>
      </c>
      <c r="H20" s="251">
        <v>2.761131234877548E-2</v>
      </c>
      <c r="I20" s="251">
        <v>0.28551129864012448</v>
      </c>
      <c r="J20" s="51"/>
    </row>
    <row r="21" spans="1:10">
      <c r="A21" s="250"/>
      <c r="B21" s="250" t="s">
        <v>49</v>
      </c>
      <c r="C21" s="251">
        <v>7.0181281983422397E-2</v>
      </c>
      <c r="D21" s="251">
        <v>0.16769144098017547</v>
      </c>
      <c r="E21" s="251">
        <v>0.23787272296359785</v>
      </c>
      <c r="F21" s="251">
        <v>1.0240589312032597E-2</v>
      </c>
      <c r="G21" s="251">
        <v>1.4568570108476928E-2</v>
      </c>
      <c r="H21" s="251">
        <v>2.4809159420509527E-2</v>
      </c>
      <c r="I21" s="251">
        <v>0.26268188238410739</v>
      </c>
      <c r="J21" s="51"/>
    </row>
    <row r="22" spans="1:10">
      <c r="A22" s="250"/>
      <c r="B22" s="250" t="s">
        <v>50</v>
      </c>
      <c r="C22" s="251">
        <v>6.797311563683836E-2</v>
      </c>
      <c r="D22" s="251">
        <v>0.15377970471044075</v>
      </c>
      <c r="E22" s="251">
        <v>0.22175282034727911</v>
      </c>
      <c r="F22" s="251">
        <v>9.3930347560895206E-3</v>
      </c>
      <c r="G22" s="251">
        <v>1.2977700410573422E-2</v>
      </c>
      <c r="H22" s="251">
        <v>2.2370735166662943E-2</v>
      </c>
      <c r="I22" s="251">
        <v>0.24412355551394205</v>
      </c>
      <c r="J22" s="51"/>
    </row>
    <row r="23" spans="1:10">
      <c r="A23" s="250"/>
      <c r="B23" s="250" t="s">
        <v>51</v>
      </c>
      <c r="C23" s="251">
        <v>6.6380128750145262E-2</v>
      </c>
      <c r="D23" s="251">
        <v>0.14308538779671381</v>
      </c>
      <c r="E23" s="251">
        <v>0.20946551654685908</v>
      </c>
      <c r="F23" s="251">
        <v>8.5015623847378465E-3</v>
      </c>
      <c r="G23" s="251">
        <v>1.1740019867278888E-2</v>
      </c>
      <c r="H23" s="251">
        <v>2.0241582252016735E-2</v>
      </c>
      <c r="I23" s="251">
        <v>0.2297070987988758</v>
      </c>
      <c r="J23" s="51"/>
    </row>
    <row r="24" spans="1:10">
      <c r="A24" s="250">
        <v>2006</v>
      </c>
      <c r="B24" s="250" t="s">
        <v>48</v>
      </c>
      <c r="C24" s="251">
        <v>6.6395505181506609E-2</v>
      </c>
      <c r="D24" s="251">
        <v>0.13559755529121284</v>
      </c>
      <c r="E24" s="251">
        <v>0.20199306047271945</v>
      </c>
      <c r="F24" s="251">
        <v>8.0020431338559267E-3</v>
      </c>
      <c r="G24" s="251">
        <v>1.1331586863090805E-2</v>
      </c>
      <c r="H24" s="251">
        <v>1.9333629996946732E-2</v>
      </c>
      <c r="I24" s="251">
        <v>0.22132669046966619</v>
      </c>
      <c r="J24" s="51"/>
    </row>
    <row r="25" spans="1:10">
      <c r="A25" s="250"/>
      <c r="B25" s="250" t="s">
        <v>49</v>
      </c>
      <c r="C25" s="251">
        <v>6.7249545363502597E-2</v>
      </c>
      <c r="D25" s="251">
        <v>0.13063819752831254</v>
      </c>
      <c r="E25" s="251">
        <v>0.19788774289181515</v>
      </c>
      <c r="F25" s="251">
        <v>8.1472412334543751E-3</v>
      </c>
      <c r="G25" s="251">
        <v>1.0877626403382365E-2</v>
      </c>
      <c r="H25" s="251">
        <v>1.902486763683674E-2</v>
      </c>
      <c r="I25" s="251">
        <v>0.21691261052865191</v>
      </c>
      <c r="J25" s="51"/>
    </row>
    <row r="26" spans="1:10">
      <c r="A26" s="250"/>
      <c r="B26" s="250" t="s">
        <v>50</v>
      </c>
      <c r="C26" s="251">
        <v>6.8671802443159624E-2</v>
      </c>
      <c r="D26" s="251">
        <v>0.1260837331777411</v>
      </c>
      <c r="E26" s="251">
        <v>0.19475553562090073</v>
      </c>
      <c r="F26" s="251">
        <v>8.898420061836174E-3</v>
      </c>
      <c r="G26" s="251">
        <v>1.0745638331720087E-2</v>
      </c>
      <c r="H26" s="251">
        <v>1.9644058393556263E-2</v>
      </c>
      <c r="I26" s="251">
        <v>0.21439959401445699</v>
      </c>
      <c r="J26" s="51"/>
    </row>
    <row r="27" spans="1:10">
      <c r="A27" s="250"/>
      <c r="B27" s="250" t="s">
        <v>51</v>
      </c>
      <c r="C27" s="251">
        <v>7.0802236501070759E-2</v>
      </c>
      <c r="D27" s="251">
        <v>0.12315220822057563</v>
      </c>
      <c r="E27" s="251">
        <v>0.19395444472164639</v>
      </c>
      <c r="F27" s="251">
        <v>9.2934720941286724E-3</v>
      </c>
      <c r="G27" s="251">
        <v>1.0308316264203298E-2</v>
      </c>
      <c r="H27" s="251">
        <v>1.960178835833197E-2</v>
      </c>
      <c r="I27" s="251">
        <v>0.21355623307997834</v>
      </c>
      <c r="J27" s="51"/>
    </row>
    <row r="28" spans="1:10">
      <c r="A28" s="250">
        <v>2007</v>
      </c>
      <c r="B28" s="250" t="s">
        <v>48</v>
      </c>
      <c r="C28" s="251">
        <v>7.275913281173052E-2</v>
      </c>
      <c r="D28" s="251">
        <v>0.11945600107836649</v>
      </c>
      <c r="E28" s="251">
        <v>0.19221513389009701</v>
      </c>
      <c r="F28" s="251">
        <v>9.0270625106600444E-3</v>
      </c>
      <c r="G28" s="251">
        <v>9.1703236562981662E-3</v>
      </c>
      <c r="H28" s="251">
        <v>1.8197386166958211E-2</v>
      </c>
      <c r="I28" s="251">
        <v>0.21041252005705521</v>
      </c>
      <c r="J28" s="51"/>
    </row>
    <row r="29" spans="1:10">
      <c r="A29" s="250"/>
      <c r="B29" s="250" t="s">
        <v>49</v>
      </c>
      <c r="C29" s="251">
        <v>7.4282183026947571E-2</v>
      </c>
      <c r="D29" s="251">
        <v>0.1162091368680858</v>
      </c>
      <c r="E29" s="251">
        <v>0.19049131989503337</v>
      </c>
      <c r="F29" s="251">
        <v>9.2577060194152412E-3</v>
      </c>
      <c r="G29" s="251">
        <v>8.3593294560544203E-3</v>
      </c>
      <c r="H29" s="251">
        <v>1.761703547546966E-2</v>
      </c>
      <c r="I29" s="251">
        <v>0.20810835537050304</v>
      </c>
      <c r="J29" s="51"/>
    </row>
    <row r="30" spans="1:10">
      <c r="A30" s="250"/>
      <c r="B30" s="250" t="s">
        <v>50</v>
      </c>
      <c r="C30" s="251">
        <v>7.5308991371592193E-2</v>
      </c>
      <c r="D30" s="251">
        <v>0.11493925122121675</v>
      </c>
      <c r="E30" s="251">
        <v>0.19024824259280892</v>
      </c>
      <c r="F30" s="251">
        <v>7.9396759063211989E-3</v>
      </c>
      <c r="G30" s="251">
        <v>7.1968216252914436E-3</v>
      </c>
      <c r="H30" s="251">
        <v>1.5136497531612642E-2</v>
      </c>
      <c r="I30" s="251">
        <v>0.20538474012442157</v>
      </c>
      <c r="J30" s="51"/>
    </row>
    <row r="31" spans="1:10">
      <c r="A31" s="250"/>
      <c r="B31" s="250" t="s">
        <v>51</v>
      </c>
      <c r="C31" s="251">
        <v>7.6051847321904745E-2</v>
      </c>
      <c r="D31" s="251">
        <v>0.11331608810323955</v>
      </c>
      <c r="E31" s="251">
        <v>0.1893679354251443</v>
      </c>
      <c r="F31" s="251">
        <v>7.8384023778721255E-3</v>
      </c>
      <c r="G31" s="251">
        <v>6.2347146319084116E-3</v>
      </c>
      <c r="H31" s="251">
        <v>1.4073117009780537E-2</v>
      </c>
      <c r="I31" s="251">
        <v>0.20344105243492483</v>
      </c>
      <c r="J31" s="51"/>
    </row>
    <row r="32" spans="1:10">
      <c r="A32" s="250">
        <v>2008</v>
      </c>
      <c r="B32" s="250" t="s">
        <v>48</v>
      </c>
      <c r="C32" s="251">
        <v>7.7303124483254965E-2</v>
      </c>
      <c r="D32" s="251">
        <v>0.11373228286600083</v>
      </c>
      <c r="E32" s="251">
        <v>0.19103540734925578</v>
      </c>
      <c r="F32" s="251">
        <v>7.5318430790517789E-3</v>
      </c>
      <c r="G32" s="251">
        <v>5.5160657660673724E-3</v>
      </c>
      <c r="H32" s="251">
        <v>1.3047908845119152E-2</v>
      </c>
      <c r="I32" s="251">
        <v>0.20408331619437492</v>
      </c>
      <c r="J32" s="51"/>
    </row>
    <row r="33" spans="1:10">
      <c r="A33" s="250"/>
      <c r="B33" s="250" t="s">
        <v>49</v>
      </c>
      <c r="C33" s="251">
        <v>8.3651396872597955E-2</v>
      </c>
      <c r="D33" s="251">
        <v>0.11376221570509147</v>
      </c>
      <c r="E33" s="251">
        <v>0.19741361257768941</v>
      </c>
      <c r="F33" s="251">
        <v>6.5864999908735559E-3</v>
      </c>
      <c r="G33" s="251">
        <v>5.0792035534185584E-3</v>
      </c>
      <c r="H33" s="251">
        <v>1.1665703544292114E-2</v>
      </c>
      <c r="I33" s="251">
        <v>0.20907931612198152</v>
      </c>
      <c r="J33" s="51"/>
    </row>
    <row r="34" spans="1:10">
      <c r="A34" s="250"/>
      <c r="B34" s="250" t="s">
        <v>50</v>
      </c>
      <c r="C34" s="251">
        <v>9.2100246316305937E-2</v>
      </c>
      <c r="D34" s="251">
        <v>0.11285423008939224</v>
      </c>
      <c r="E34" s="251">
        <v>0.20495447640569819</v>
      </c>
      <c r="F34" s="251">
        <v>6.5334668257254662E-3</v>
      </c>
      <c r="G34" s="251">
        <v>5.2801574624703612E-3</v>
      </c>
      <c r="H34" s="251">
        <v>1.1813624288195827E-2</v>
      </c>
      <c r="I34" s="251">
        <v>0.21676810069389402</v>
      </c>
    </row>
    <row r="35" spans="1:10">
      <c r="A35" s="250"/>
      <c r="B35" s="250" t="s">
        <v>51</v>
      </c>
      <c r="C35" s="251">
        <v>0.10100899890679596</v>
      </c>
      <c r="D35" s="251">
        <v>0.11721150472495059</v>
      </c>
      <c r="E35" s="251">
        <v>0.21822050363174655</v>
      </c>
      <c r="F35" s="251">
        <v>5.9563429480915609E-3</v>
      </c>
      <c r="G35" s="251">
        <v>5.4710006979961194E-3</v>
      </c>
      <c r="H35" s="251">
        <v>1.1427343646087679E-2</v>
      </c>
      <c r="I35" s="251">
        <v>0.22964784727783424</v>
      </c>
    </row>
    <row r="36" spans="1:10">
      <c r="A36" s="250">
        <v>2009</v>
      </c>
      <c r="B36" s="250" t="s">
        <v>48</v>
      </c>
      <c r="C36" s="251">
        <v>0.10717078740787959</v>
      </c>
      <c r="D36" s="251">
        <v>0.11987073655861791</v>
      </c>
      <c r="E36" s="251">
        <v>0.22704152396649752</v>
      </c>
      <c r="F36" s="251">
        <v>5.7338553811604985E-3</v>
      </c>
      <c r="G36" s="251">
        <v>5.7424276068941951E-3</v>
      </c>
      <c r="H36" s="251">
        <v>1.1476282988054694E-2</v>
      </c>
      <c r="I36" s="251">
        <v>0.23851780695455221</v>
      </c>
    </row>
    <row r="37" spans="1:10">
      <c r="A37" s="250"/>
      <c r="B37" s="250" t="s">
        <v>49</v>
      </c>
      <c r="C37" s="251">
        <v>0.10707014555557098</v>
      </c>
      <c r="D37" s="251">
        <v>0.1234547107228363</v>
      </c>
      <c r="E37" s="251">
        <v>0.2305248562784073</v>
      </c>
      <c r="F37" s="251">
        <v>6.4766391436931678E-3</v>
      </c>
      <c r="G37" s="251">
        <v>8.5571356698416791E-3</v>
      </c>
      <c r="H37" s="251">
        <v>1.5033774813534847E-2</v>
      </c>
      <c r="I37" s="251">
        <v>0.24555863109194215</v>
      </c>
    </row>
    <row r="38" spans="1:10">
      <c r="A38" s="250"/>
      <c r="B38" s="250" t="s">
        <v>50</v>
      </c>
      <c r="C38" s="251">
        <v>0.10368446677584094</v>
      </c>
      <c r="D38" s="251">
        <v>0.12327398352709878</v>
      </c>
      <c r="E38" s="251">
        <v>0.22695845030293971</v>
      </c>
      <c r="F38" s="251">
        <v>7.0445238499869675E-3</v>
      </c>
      <c r="G38" s="251">
        <v>1.2317257568181117E-2</v>
      </c>
      <c r="H38" s="251">
        <v>1.9361781418168085E-2</v>
      </c>
      <c r="I38" s="251">
        <v>0.24632023172110779</v>
      </c>
    </row>
    <row r="39" spans="1:10">
      <c r="A39" s="250"/>
      <c r="B39" s="250" t="s">
        <v>51</v>
      </c>
      <c r="C39" s="251">
        <v>9.7397288762505779E-2</v>
      </c>
      <c r="D39" s="251">
        <v>0.11540551600329799</v>
      </c>
      <c r="E39" s="251">
        <v>0.21280280476580377</v>
      </c>
      <c r="F39" s="251">
        <v>7.5367504084385382E-3</v>
      </c>
      <c r="G39" s="251">
        <v>1.5677696436306555E-2</v>
      </c>
      <c r="H39" s="251">
        <v>2.3214446844745093E-2</v>
      </c>
      <c r="I39" s="251">
        <v>0.23601725161054887</v>
      </c>
    </row>
    <row r="40" spans="1:10">
      <c r="A40" s="250">
        <v>2010</v>
      </c>
      <c r="B40" s="250" t="s">
        <v>48</v>
      </c>
      <c r="C40" s="251">
        <v>9.3154359019324326E-2</v>
      </c>
      <c r="D40" s="251">
        <v>0.10826753365980671</v>
      </c>
      <c r="E40" s="251">
        <v>0.20142189267913102</v>
      </c>
      <c r="F40" s="251">
        <v>8.4224861104662315E-3</v>
      </c>
      <c r="G40" s="251">
        <v>1.8618747711187471E-2</v>
      </c>
      <c r="H40" s="251">
        <v>2.7041233821653701E-2</v>
      </c>
      <c r="I40" s="251">
        <v>0.22846312650078471</v>
      </c>
    </row>
    <row r="41" spans="1:10">
      <c r="A41" s="252"/>
      <c r="B41" s="253"/>
      <c r="C41" s="252"/>
      <c r="D41" s="252"/>
      <c r="E41" s="254"/>
      <c r="F41" s="254"/>
      <c r="G41" s="254"/>
      <c r="H41" s="254"/>
      <c r="I41" s="252"/>
    </row>
    <row r="42" spans="1:10">
      <c r="A42" s="48"/>
      <c r="B42" s="52"/>
      <c r="C42" s="48"/>
      <c r="D42" s="48"/>
      <c r="E42" s="53"/>
      <c r="F42" s="53"/>
      <c r="G42" s="53"/>
      <c r="H42" s="53"/>
      <c r="I42" s="48"/>
    </row>
    <row r="43" spans="1:10">
      <c r="A43" s="50" t="s">
        <v>73</v>
      </c>
    </row>
    <row r="44" spans="1:10">
      <c r="A44" s="54" t="s">
        <v>68</v>
      </c>
    </row>
  </sheetData>
  <mergeCells count="6">
    <mergeCell ref="A5:I5"/>
    <mergeCell ref="A6:I6"/>
    <mergeCell ref="A7:B10"/>
    <mergeCell ref="C7:I7"/>
    <mergeCell ref="C8:E8"/>
    <mergeCell ref="F8:H8"/>
  </mergeCells>
  <phoneticPr fontId="0" type="noConversion"/>
  <pageMargins left="0.78740157480314965" right="0.59055118110236227" top="0.78740157480314965" bottom="0.78740157480314965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11</vt:i4>
      </vt:variant>
    </vt:vector>
  </HeadingPairs>
  <TitlesOfParts>
    <vt:vector size="37" baseType="lpstr">
      <vt:lpstr>Índice</vt:lpstr>
      <vt:lpstr>1</vt:lpstr>
      <vt:lpstr>2.1</vt:lpstr>
      <vt:lpstr>2.2</vt:lpstr>
      <vt:lpstr>3.1.1</vt:lpstr>
      <vt:lpstr>3.1.2</vt:lpstr>
      <vt:lpstr>3.1.3</vt:lpstr>
      <vt:lpstr>3.1.4</vt:lpstr>
      <vt:lpstr>3.1.5</vt:lpstr>
      <vt:lpstr>3.2.1</vt:lpstr>
      <vt:lpstr>3.2.2</vt:lpstr>
      <vt:lpstr>3.3.1</vt:lpstr>
      <vt:lpstr>3.3.2</vt:lpstr>
      <vt:lpstr>3.3.3</vt:lpstr>
      <vt:lpstr>3.3.4</vt:lpstr>
      <vt:lpstr>3.3.5</vt:lpstr>
      <vt:lpstr>3.3.6</vt:lpstr>
      <vt:lpstr>3.3.7</vt:lpstr>
      <vt:lpstr>4.1</vt:lpstr>
      <vt:lpstr>4.2</vt:lpstr>
      <vt:lpstr>5.1.1</vt:lpstr>
      <vt:lpstr>5.1.2</vt:lpstr>
      <vt:lpstr>5.1.3</vt:lpstr>
      <vt:lpstr>5.2.1</vt:lpstr>
      <vt:lpstr>5.2.2</vt:lpstr>
      <vt:lpstr>5.3</vt:lpstr>
      <vt:lpstr>'3.1.1'!Área_de_impresión</vt:lpstr>
      <vt:lpstr>'3.1.2'!Área_de_impresión</vt:lpstr>
      <vt:lpstr>'3.1.3'!Área_de_impresión</vt:lpstr>
      <vt:lpstr>'3.1.4'!Área_de_impresión</vt:lpstr>
      <vt:lpstr>'3.1.5'!Área_de_impresión</vt:lpstr>
      <vt:lpstr>'3.3.4'!Área_de_impresión</vt:lpstr>
      <vt:lpstr>'3.1.1'!Títulos_a_imprimir</vt:lpstr>
      <vt:lpstr>'3.1.2'!Títulos_a_imprimir</vt:lpstr>
      <vt:lpstr>'3.1.3'!Títulos_a_imprimir</vt:lpstr>
      <vt:lpstr>'3.1.4'!Títulos_a_imprimir</vt:lpstr>
      <vt:lpstr>'3.1.5'!Títulos_a_imprimir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Maria Jose Rey</cp:lastModifiedBy>
  <cp:lastPrinted>2014-06-27T20:52:23Z</cp:lastPrinted>
  <dcterms:created xsi:type="dcterms:W3CDTF">2009-06-05T17:28:43Z</dcterms:created>
  <dcterms:modified xsi:type="dcterms:W3CDTF">2019-07-03T17:53:47Z</dcterms:modified>
</cp:coreProperties>
</file>